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S:\Invest_Docs\Schoellerov park\Verejné obstarávanie\Výkaz-výmer platný\"/>
    </mc:Choice>
  </mc:AlternateContent>
  <xr:revisionPtr revIDLastSave="0" documentId="13_ncr:1_{A431F8A2-65F8-4F0F-B17D-57F79287612E}" xr6:coauthVersionLast="47" xr6:coauthVersionMax="47" xr10:uidLastSave="{00000000-0000-0000-0000-000000000000}"/>
  <bookViews>
    <workbookView xWindow="1020" yWindow="60" windowWidth="27780" windowHeight="15420" tabRatio="500" xr2:uid="{00000000-000D-0000-FFFF-FFFF00000000}"/>
  </bookViews>
  <sheets>
    <sheet name="Výkaz vým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5" i="1" l="1"/>
  <c r="F114" i="1"/>
  <c r="F97" i="1"/>
  <c r="F88" i="1"/>
  <c r="F85" i="1"/>
  <c r="F51" i="1"/>
  <c r="F50" i="1"/>
  <c r="F47" i="1"/>
  <c r="F23" i="1"/>
  <c r="F22" i="1"/>
  <c r="F19" i="1"/>
  <c r="F145" i="1"/>
  <c r="F144" i="1"/>
  <c r="F143" i="1"/>
  <c r="F142" i="1"/>
  <c r="F141" i="1"/>
  <c r="F132" i="1"/>
  <c r="F131" i="1"/>
  <c r="F130" i="1"/>
  <c r="F129" i="1"/>
  <c r="F128" i="1"/>
  <c r="F127" i="1"/>
  <c r="F126" i="1"/>
  <c r="F113" i="1"/>
  <c r="F112" i="1"/>
  <c r="F102" i="1"/>
  <c r="F101" i="1"/>
  <c r="F100" i="1"/>
  <c r="F99" i="1"/>
  <c r="F98" i="1"/>
  <c r="F77" i="1"/>
  <c r="F66" i="1"/>
  <c r="F65" i="1"/>
  <c r="F64" i="1"/>
  <c r="F63" i="1"/>
  <c r="F62" i="1"/>
  <c r="F61" i="1"/>
  <c r="F46" i="1"/>
  <c r="F45" i="1"/>
  <c r="F44" i="1"/>
  <c r="F34" i="1"/>
  <c r="F33" i="1"/>
  <c r="F31" i="1"/>
  <c r="F18" i="1"/>
  <c r="F17" i="1"/>
  <c r="F16" i="1"/>
  <c r="F15" i="1"/>
  <c r="F14" i="1"/>
  <c r="F13" i="1"/>
  <c r="F104" i="1" l="1"/>
  <c r="F134" i="1"/>
  <c r="F68" i="1"/>
  <c r="F36" i="1"/>
  <c r="F20" i="1"/>
  <c r="F48" i="1"/>
  <c r="F86" i="1"/>
  <c r="F115" i="1"/>
  <c r="F21" i="1"/>
  <c r="F49" i="1"/>
  <c r="F53" i="1" s="1"/>
  <c r="F87" i="1"/>
  <c r="F147" i="1"/>
  <c r="F90" i="1" l="1"/>
  <c r="F25" i="1"/>
  <c r="F118" i="1"/>
  <c r="F107" i="1" l="1"/>
  <c r="F149" i="1"/>
  <c r="F150" i="1" s="1"/>
  <c r="F151" i="1" s="1"/>
</calcChain>
</file>

<file path=xl/sharedStrings.xml><?xml version="1.0" encoding="utf-8"?>
<sst xmlns="http://schemas.openxmlformats.org/spreadsheetml/2006/main" count="268" uniqueCount="161">
  <si>
    <t xml:space="preserve">ROZPOČET NA ZÁVLAHOVÝ MATERIÁL A PRÁCU PRE AZS </t>
  </si>
  <si>
    <t>Názov akcie: REVITALIZÁCIA SCHOELLEROVHO PARKU V LEVICIACH</t>
  </si>
  <si>
    <t>Miesto: Levice</t>
  </si>
  <si>
    <t>Profesia: SO 06 ZÁVLAHA (kaštieľ)</t>
  </si>
  <si>
    <t>1. POSTREKOVAČE + TRYSKY, PRIPOJENIE A PRÍSLUŠENSTVO</t>
  </si>
  <si>
    <t>P.č.:</t>
  </si>
  <si>
    <t>Názov</t>
  </si>
  <si>
    <t>Jednotka</t>
  </si>
  <si>
    <t>Množstvo</t>
  </si>
  <si>
    <t>Jednotková cena v € bez DPH</t>
  </si>
  <si>
    <t xml:space="preserve">Cena  celkom v € bez DPH </t>
  </si>
  <si>
    <t>01.01</t>
  </si>
  <si>
    <t>Postrekovač PROS-04-PRS-40, bez trysky, výsuv 10cm, reg.tlaku 2,8bar/kart.50ks</t>
  </si>
  <si>
    <t>ks</t>
  </si>
  <si>
    <t>01.02</t>
  </si>
  <si>
    <t>Tryska MP-1000-90, dostrek 3,7-4,5m, nast. uhol 90°-210°, bal. 10/200ks-box</t>
  </si>
  <si>
    <t>01.03</t>
  </si>
  <si>
    <t>Tryska MP-2000-90, dostrek 5,2-6,4m, nast. uhol 90°-210°, bal. 10/200ks-box</t>
  </si>
  <si>
    <t>01.04</t>
  </si>
  <si>
    <t>Tryska MP-3000-360, dostrek 7,6-9,1 m, pevný uhol 360°, bal. 10/200ks-box</t>
  </si>
  <si>
    <t>01.05</t>
  </si>
  <si>
    <t>Tryska MP-3000-90, dostrek 7,6-9,1m, nast. uhol 90°-210°, bal. 10/200ks-box</t>
  </si>
  <si>
    <t>01.06</t>
  </si>
  <si>
    <t>Navrtávacia objímka 32-3/4" 180ks-box</t>
  </si>
  <si>
    <t>01.07</t>
  </si>
  <si>
    <t>Spojka pre PE 32x3/4"F_PN16, 10/160ks-box</t>
  </si>
  <si>
    <t>01.08</t>
  </si>
  <si>
    <t>Koleno 16mm x 1/2" vonkajší závit IT 50/450ks/box</t>
  </si>
  <si>
    <t>01.09</t>
  </si>
  <si>
    <t>Koleno 16mm x 3/4" vonkajší závit IT 50/450ks/box</t>
  </si>
  <si>
    <t>01.10</t>
  </si>
  <si>
    <t>Spojka priama 16mm x 3/4" vonkajší závit IT 50/500ks/box</t>
  </si>
  <si>
    <t>01.11</t>
  </si>
  <si>
    <t xml:space="preserve">Hadica LDPE PE-40 0,6MPa 16/1,5mm </t>
  </si>
  <si>
    <t>bm</t>
  </si>
  <si>
    <t>SUMA 1</t>
  </si>
  <si>
    <t>CELKOM</t>
  </si>
  <si>
    <t>2. ROZVODY VODY, PRIPÁJACIE TVAROVKY  A PRÍSLUŠENSTVO</t>
  </si>
  <si>
    <t>02.01</t>
  </si>
  <si>
    <t>Hadica  HDPE PE-100 1,0Mpa 32/2,0mm bal. po 100m</t>
  </si>
  <si>
    <t>02.02</t>
  </si>
  <si>
    <t>Hadica  HDPE PE-100 1,0Mpa 40/2,4mm bal. po 100m</t>
  </si>
  <si>
    <t>02.03</t>
  </si>
  <si>
    <t>T kus pre PE 32mm_PN16, 10/50ks-box</t>
  </si>
  <si>
    <t>02.04</t>
  </si>
  <si>
    <t xml:space="preserve">Ostatné pripájacie PE-tvarovky </t>
  </si>
  <si>
    <t>SUMA 2</t>
  </si>
  <si>
    <t>3. UZATVÁRACIE ARMATÚRY, ROZDEĽOVACIE ARMATÚRY  A PRÍSLUŠENSTVO</t>
  </si>
  <si>
    <t>03.01</t>
  </si>
  <si>
    <t>Elektromag. ventil ICV-101G-B, s reg.prietoku, 1" Vn-Vn, 24V/AC /kart.8ks</t>
  </si>
  <si>
    <t>03.02</t>
  </si>
  <si>
    <t>Ventil guľový 1" s odvodnením vnútorný závit páka 12/48ks/kart.</t>
  </si>
  <si>
    <t>03.03</t>
  </si>
  <si>
    <t>Spojka pre PE 40x1"M_PN16, 5/100ks-box</t>
  </si>
  <si>
    <t>03.04</t>
  </si>
  <si>
    <t>Spojka pre PE 32x1"M_PN16, 10/160ks-box</t>
  </si>
  <si>
    <t>03.05</t>
  </si>
  <si>
    <t>Holendrový radový 2T kus 1" ,vo-vn-vn-vn závit PVC/šedý, 60 ks - box</t>
  </si>
  <si>
    <t>03.06</t>
  </si>
  <si>
    <t>Viečko závit. 1"F, PN16_20/1300ks-box</t>
  </si>
  <si>
    <t>03.07</t>
  </si>
  <si>
    <t>Vsuvka 1"M, PN16_20/700ks-box</t>
  </si>
  <si>
    <t>03.08</t>
  </si>
  <si>
    <t>Ostatné pripájacie PE-tvarovky ( koleno, prechodka)</t>
  </si>
  <si>
    <t>SUMA 3</t>
  </si>
  <si>
    <t>4. RIADIACI SYSTÉM, KÁBLOVÉ VEDENIE</t>
  </si>
  <si>
    <t>04.01</t>
  </si>
  <si>
    <t xml:space="preserve">Riadiaca jednotka X2-401-E, alternatíva WiFi, 4 sekcie, vonk. model, </t>
  </si>
  <si>
    <t>04.02</t>
  </si>
  <si>
    <t>WSS-SEN (SOLAR-SYNC),  bezdrôtový, sada-senzor+príjmač /kart.1ks</t>
  </si>
  <si>
    <t>04.03</t>
  </si>
  <si>
    <t>Irricable 3/75 komunikačný kábel 3žil./0,8mm2/75m</t>
  </si>
  <si>
    <t>04.04</t>
  </si>
  <si>
    <t>Vodovzd. konektor č. DBO/B-6 do 600V, modrá tuba 1ks, 100 ks - box</t>
  </si>
  <si>
    <t>04.05</t>
  </si>
  <si>
    <t>Vodovzdorný konektor 3M (veľký) MGC do 600V</t>
  </si>
  <si>
    <t>04.06</t>
  </si>
  <si>
    <t>Ostatný elektroinštalačný materiál ( káble,spojovací materiál, kotvenie, konzoly.....)</t>
  </si>
  <si>
    <t>SUMA 4</t>
  </si>
  <si>
    <t xml:space="preserve">5. VENTILOVÉ BOXY </t>
  </si>
  <si>
    <t>05.01</t>
  </si>
  <si>
    <t>ŠTANDARD ventilová šachta, 510x380x300mm (d x š x v), 168ks/pal</t>
  </si>
  <si>
    <t>SUMA 5</t>
  </si>
  <si>
    <t>6. POMOCNÝ MATERIÁL</t>
  </si>
  <si>
    <t>06.01</t>
  </si>
  <si>
    <t>Geotextília NETEX-MB PE 50 x 2,2 m (300g/m2)/110m2 rolka</t>
  </si>
  <si>
    <t>m2</t>
  </si>
  <si>
    <t>06.02</t>
  </si>
  <si>
    <t>Teflonová páska ECO  12mm x 10 m x 0,075 mm</t>
  </si>
  <si>
    <t>06.03</t>
  </si>
  <si>
    <t>Podsypový materiál, štrk fr 8-16mm</t>
  </si>
  <si>
    <t>m3</t>
  </si>
  <si>
    <t>06.04</t>
  </si>
  <si>
    <t>Chránička KOPOFLEX rúra DN50</t>
  </si>
  <si>
    <t>SUMA 6</t>
  </si>
  <si>
    <t xml:space="preserve">7. PRÍPOJKA VODY PRE AZS, FILTRÁCIA A  PRIPÁJACIE TVAROVKY </t>
  </si>
  <si>
    <t>07.01</t>
  </si>
  <si>
    <t>Ventil guľový 5/4" s odvodnením vnútorný závit páka 12/48ks/kart.</t>
  </si>
  <si>
    <t>07.02</t>
  </si>
  <si>
    <t>Filter diskový 2" AZUD Modular 100/130 micron/25m3, max.8bar</t>
  </si>
  <si>
    <t>07.03</t>
  </si>
  <si>
    <t>Redukcia závit. 2"F x 1 1/4"M, PN10_5/140ks-box</t>
  </si>
  <si>
    <t>07.04</t>
  </si>
  <si>
    <t>Šróbenie kúr. priame mosadz MF 5/4", 6ks-bal.</t>
  </si>
  <si>
    <t>07.05</t>
  </si>
  <si>
    <t>Spojka pre PE 40x1 1/4"M_PN16, 5/50ks-box A</t>
  </si>
  <si>
    <t>07.06</t>
  </si>
  <si>
    <t>Ostatný pomocný materiál (  konzoly, úchyty......)</t>
  </si>
  <si>
    <t>SUMA 7</t>
  </si>
  <si>
    <t>SUMA CELKOM V € (BEZ DPH) ZA ZÁVLAHOVÝ MATERIÁL (SUMA č.1 - č.7)</t>
  </si>
  <si>
    <t>8. VYTYČOVACIE  A 	ZEMNÉ PRÁCE</t>
  </si>
  <si>
    <t>08.01</t>
  </si>
  <si>
    <t>Vytýčenie ventilových boxov a trás rozvodov, rozmerania liniek kvapkovej hadice</t>
  </si>
  <si>
    <t>kpl</t>
  </si>
  <si>
    <t>08.02</t>
  </si>
  <si>
    <t>Vyhĺbenie ryhy PE rúry + komunikačné káble</t>
  </si>
  <si>
    <t>08.03</t>
  </si>
  <si>
    <t>Zásyp ryhy pre PE rúry + komunikačné káble</t>
  </si>
  <si>
    <t>08.04</t>
  </si>
  <si>
    <t>Výkop pre ventilové boxy, odizolovanie a podsyp drenážnym štrkom</t>
  </si>
  <si>
    <t>08.05</t>
  </si>
  <si>
    <t>Výkop pre presné osadenie postrekovača</t>
  </si>
  <si>
    <t>SUMA 8</t>
  </si>
  <si>
    <t>9. 	MONTÁŽNE PRÁCE</t>
  </si>
  <si>
    <t>09.01</t>
  </si>
  <si>
    <t>Uloženie a pripojenie PE rúr</t>
  </si>
  <si>
    <t>09.02</t>
  </si>
  <si>
    <t>Montáž elektromagnetického ventila do zostavy vo ventilovom boxe</t>
  </si>
  <si>
    <t>09.03</t>
  </si>
  <si>
    <t>Osadenie a pripojenie postrekovača</t>
  </si>
  <si>
    <t>09.04</t>
  </si>
  <si>
    <t>Uloženie a pripojenie komunikačného kábla</t>
  </si>
  <si>
    <t>09.05</t>
  </si>
  <si>
    <t>Inštalácia riadiacej jednotky, pripojenie, uzemnenie</t>
  </si>
  <si>
    <t>09.06</t>
  </si>
  <si>
    <t>Montáž  a pripojenie senzora</t>
  </si>
  <si>
    <t>09.07</t>
  </si>
  <si>
    <t>Naprogramovanie riadiacej jednotky</t>
  </si>
  <si>
    <t>09.08</t>
  </si>
  <si>
    <t>Montážne práce na prípojke vody, filtra, rozvody</t>
  </si>
  <si>
    <t>09.09</t>
  </si>
  <si>
    <t>Osadenie chráničky</t>
  </si>
  <si>
    <t>SUMA 9</t>
  </si>
  <si>
    <t>10. OSTATNÉ</t>
  </si>
  <si>
    <t>10.01</t>
  </si>
  <si>
    <t>Zriadenie staveniska</t>
  </si>
  <si>
    <t>10.02</t>
  </si>
  <si>
    <t>Príprava a tlač jednotlivých etáp závlahového systému</t>
  </si>
  <si>
    <t>10.03</t>
  </si>
  <si>
    <t>Zazimovanie, odvodnenie AZS</t>
  </si>
  <si>
    <t>10.04</t>
  </si>
  <si>
    <t>Jarné spustenie AZS</t>
  </si>
  <si>
    <t>10.05</t>
  </si>
  <si>
    <t>Mimo záručný servis (cena za hod)</t>
  </si>
  <si>
    <t>hod</t>
  </si>
  <si>
    <t>SUMA 10</t>
  </si>
  <si>
    <t>SUMA CELKOM V € (BEZ DPH) ZA PRACOVNÉ NÁKLADY (SUMA č.9 - č.10)</t>
  </si>
  <si>
    <t>Vypracoval: Ing. Dušan Daniš, PhD.</t>
  </si>
  <si>
    <t>DPH 23%</t>
  </si>
  <si>
    <t>SUMA CELKOM V € S DPH ZA PRACOVNÉ NÁKLADY (SUMA č.9 - č.10)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</si>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</sst>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.000"/>
    <numFmt numFmtId="165" formatCode="#\ ##0.0000"/>
    <numFmt numFmtId="166" formatCode="0.00;[Red]0.00"/>
    <numFmt numFmtId="167" formatCode="0.000;[Red]0.000"/>
  </numFmts>
  <fonts count="11" x14ac:knownFonts="1"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11"/>
      <color rgb="FF0070C0"/>
      <name val="Calibri"/>
      <family val="2"/>
      <charset val="238"/>
    </font>
    <font>
      <sz val="12"/>
      <color rgb="FF0070C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D9F1"/>
        <bgColor rgb="FFC5D9F1"/>
      </patternFill>
    </fill>
    <fill>
      <patternFill patternType="solid">
        <fgColor rgb="FFC5D9F1"/>
        <bgColor rgb="FFC6D9F1"/>
      </patternFill>
    </fill>
    <fill>
      <patternFill patternType="solid">
        <fgColor rgb="FF4F81BD"/>
        <bgColor rgb="FF80808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3" borderId="0" xfId="0" applyFont="1" applyFill="1"/>
    <xf numFmtId="0" fontId="1" fillId="0" borderId="0" xfId="0" applyFont="1"/>
    <xf numFmtId="0" fontId="0" fillId="0" borderId="0" xfId="0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0" fontId="5" fillId="0" borderId="4" xfId="0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wrapText="1"/>
    </xf>
    <xf numFmtId="49" fontId="6" fillId="0" borderId="5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wrapText="1"/>
    </xf>
    <xf numFmtId="49" fontId="6" fillId="0" borderId="3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6" fillId="0" borderId="6" xfId="0" applyFont="1" applyBorder="1"/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/>
    <xf numFmtId="49" fontId="6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8" fillId="0" borderId="0" xfId="0" applyFont="1"/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left"/>
    </xf>
    <xf numFmtId="49" fontId="4" fillId="0" borderId="11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49" fontId="6" fillId="2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6" fillId="0" borderId="0" xfId="0" applyNumberFormat="1" applyFont="1"/>
    <xf numFmtId="0" fontId="6" fillId="0" borderId="0" xfId="0" applyFont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164" fontId="6" fillId="0" borderId="0" xfId="0" applyNumberFormat="1" applyFont="1" applyAlignment="1">
      <alignment horizontal="center"/>
    </xf>
    <xf numFmtId="49" fontId="6" fillId="0" borderId="0" xfId="0" applyNumberFormat="1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9" fontId="4" fillId="4" borderId="2" xfId="0" applyNumberFormat="1" applyFont="1" applyFill="1" applyBorder="1" applyAlignment="1">
      <alignment vertical="center"/>
    </xf>
    <xf numFmtId="1" fontId="4" fillId="4" borderId="2" xfId="0" applyNumberFormat="1" applyFont="1" applyFill="1" applyBorder="1" applyAlignment="1">
      <alignment vertical="center"/>
    </xf>
    <xf numFmtId="0" fontId="4" fillId="4" borderId="2" xfId="0" applyFont="1" applyFill="1" applyBorder="1"/>
    <xf numFmtId="49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9" xfId="0" applyFont="1" applyBorder="1"/>
    <xf numFmtId="49" fontId="9" fillId="2" borderId="2" xfId="0" applyNumberFormat="1" applyFont="1" applyFill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/>
    <xf numFmtId="0" fontId="10" fillId="0" borderId="1" xfId="0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6" xfId="0" applyFont="1" applyBorder="1"/>
    <xf numFmtId="0" fontId="8" fillId="0" borderId="8" xfId="0" applyFont="1" applyBorder="1" applyAlignment="1">
      <alignment horizont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left"/>
    </xf>
    <xf numFmtId="49" fontId="9" fillId="0" borderId="11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13" xfId="0" applyFont="1" applyBorder="1"/>
    <xf numFmtId="49" fontId="8" fillId="0" borderId="7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/>
    <xf numFmtId="0" fontId="8" fillId="0" borderId="11" xfId="0" applyFont="1" applyBorder="1"/>
    <xf numFmtId="49" fontId="9" fillId="0" borderId="2" xfId="0" applyNumberFormat="1" applyFont="1" applyBorder="1" applyAlignment="1">
      <alignment vertical="center"/>
    </xf>
    <xf numFmtId="1" fontId="9" fillId="0" borderId="2" xfId="0" applyNumberFormat="1" applyFont="1" applyBorder="1" applyAlignment="1">
      <alignment vertical="center"/>
    </xf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2" fontId="8" fillId="0" borderId="9" xfId="0" applyNumberFormat="1" applyFont="1" applyBorder="1"/>
    <xf numFmtId="2" fontId="8" fillId="0" borderId="14" xfId="0" applyNumberFormat="1" applyFont="1" applyBorder="1"/>
    <xf numFmtId="2" fontId="8" fillId="0" borderId="12" xfId="0" applyNumberFormat="1" applyFont="1" applyBorder="1"/>
    <xf numFmtId="2" fontId="8" fillId="0" borderId="15" xfId="0" applyNumberFormat="1" applyFont="1" applyBorder="1"/>
    <xf numFmtId="2" fontId="9" fillId="0" borderId="3" xfId="0" applyNumberFormat="1" applyFont="1" applyBorder="1"/>
    <xf numFmtId="2" fontId="8" fillId="0" borderId="14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2" fontId="6" fillId="0" borderId="9" xfId="0" applyNumberFormat="1" applyFont="1" applyBorder="1"/>
    <xf numFmtId="2" fontId="6" fillId="0" borderId="14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2" fontId="4" fillId="4" borderId="3" xfId="0" applyNumberFormat="1" applyFont="1" applyFill="1" applyBorder="1"/>
    <xf numFmtId="2" fontId="6" fillId="0" borderId="9" xfId="0" applyNumberFormat="1" applyFont="1" applyBorder="1" applyAlignment="1">
      <alignment horizontal="center"/>
    </xf>
    <xf numFmtId="2" fontId="6" fillId="0" borderId="9" xfId="0" applyNumberFormat="1" applyFont="1" applyBorder="1" applyAlignment="1">
      <alignment horizontal="right"/>
    </xf>
    <xf numFmtId="166" fontId="6" fillId="0" borderId="0" xfId="0" applyNumberFormat="1" applyFont="1"/>
    <xf numFmtId="2" fontId="6" fillId="0" borderId="0" xfId="0" applyNumberFormat="1" applyFont="1" applyAlignment="1">
      <alignment horizontal="right"/>
    </xf>
    <xf numFmtId="2" fontId="6" fillId="0" borderId="0" xfId="0" applyNumberFormat="1" applyFont="1"/>
    <xf numFmtId="167" fontId="6" fillId="0" borderId="0" xfId="0" applyNumberFormat="1" applyFont="1"/>
    <xf numFmtId="166" fontId="8" fillId="0" borderId="0" xfId="0" applyNumberFormat="1" applyFont="1" applyAlignment="1">
      <alignment horizontal="center"/>
    </xf>
    <xf numFmtId="166" fontId="8" fillId="0" borderId="0" xfId="0" applyNumberFormat="1" applyFont="1"/>
    <xf numFmtId="0" fontId="4" fillId="2" borderId="1" xfId="0" applyFont="1" applyFill="1" applyBorder="1"/>
    <xf numFmtId="0" fontId="4" fillId="3" borderId="1" xfId="0" applyFont="1" applyFill="1" applyBorder="1"/>
    <xf numFmtId="0" fontId="4" fillId="2" borderId="13" xfId="0" applyFont="1" applyFill="1" applyBorder="1"/>
    <xf numFmtId="0" fontId="3" fillId="0" borderId="0" xfId="0" applyFont="1"/>
    <xf numFmtId="0" fontId="4" fillId="4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0" borderId="1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D9F1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423150</xdr:colOff>
      <xdr:row>154</xdr:row>
      <xdr:rowOff>168557</xdr:rowOff>
    </xdr:from>
    <xdr:to>
      <xdr:col>5</xdr:col>
      <xdr:colOff>319110</xdr:colOff>
      <xdr:row>163</xdr:row>
      <xdr:rowOff>136157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173036" y="31384580"/>
          <a:ext cx="1697051" cy="16821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3CDDD"/>
    <pageSetUpPr fitToPage="1"/>
  </sheetPr>
  <dimension ref="A2:I151"/>
  <sheetViews>
    <sheetView tabSelected="1" zoomScale="110" zoomScaleNormal="110" workbookViewId="0">
      <selection activeCell="B11" sqref="B11"/>
    </sheetView>
  </sheetViews>
  <sheetFormatPr defaultColWidth="8.5703125" defaultRowHeight="15" x14ac:dyDescent="0.25"/>
  <cols>
    <col min="1" max="1" width="8.85546875" customWidth="1"/>
    <col min="2" max="2" width="97.42578125" style="1" customWidth="1"/>
    <col min="3" max="3" width="10" style="2" customWidth="1"/>
    <col min="4" max="4" width="12" style="3" customWidth="1"/>
    <col min="5" max="5" width="15" customWidth="1"/>
    <col min="6" max="6" width="12.28515625" customWidth="1"/>
  </cols>
  <sheetData>
    <row r="2" spans="1:6" s="9" customFormat="1" ht="18.75" x14ac:dyDescent="0.3">
      <c r="A2" s="4"/>
      <c r="B2" s="5" t="s">
        <v>0</v>
      </c>
      <c r="C2" s="6"/>
      <c r="D2" s="7"/>
      <c r="E2" s="8"/>
      <c r="F2" s="8"/>
    </row>
    <row r="4" spans="1:6" x14ac:dyDescent="0.25">
      <c r="A4" s="126" t="s">
        <v>1</v>
      </c>
      <c r="B4" s="126"/>
      <c r="E4" s="10"/>
    </row>
    <row r="5" spans="1:6" x14ac:dyDescent="0.25">
      <c r="A5" s="126" t="s">
        <v>2</v>
      </c>
      <c r="B5" s="126"/>
      <c r="E5" s="10"/>
    </row>
    <row r="6" spans="1:6" x14ac:dyDescent="0.25">
      <c r="A6" s="126" t="s">
        <v>157</v>
      </c>
      <c r="B6" s="126"/>
      <c r="E6" s="10"/>
    </row>
    <row r="7" spans="1:6" x14ac:dyDescent="0.25">
      <c r="A7" s="126" t="s">
        <v>160</v>
      </c>
      <c r="B7" s="126"/>
      <c r="E7" s="10"/>
    </row>
    <row r="8" spans="1:6" x14ac:dyDescent="0.25">
      <c r="A8" s="126" t="s">
        <v>3</v>
      </c>
      <c r="B8" s="126"/>
      <c r="E8" s="10"/>
    </row>
    <row r="9" spans="1:6" x14ac:dyDescent="0.25">
      <c r="E9" s="10"/>
    </row>
    <row r="10" spans="1:6" x14ac:dyDescent="0.25">
      <c r="A10" s="124" t="s">
        <v>4</v>
      </c>
      <c r="B10" s="124"/>
      <c r="C10" s="11"/>
      <c r="D10" s="12"/>
      <c r="E10" s="13"/>
      <c r="F10" s="14"/>
    </row>
    <row r="11" spans="1:6" s="21" customFormat="1" ht="30.6" customHeight="1" x14ac:dyDescent="0.25">
      <c r="A11" s="15" t="s">
        <v>5</v>
      </c>
      <c r="B11" s="16" t="s">
        <v>6</v>
      </c>
      <c r="C11" s="17" t="s">
        <v>7</v>
      </c>
      <c r="D11" s="18" t="s">
        <v>8</v>
      </c>
      <c r="E11" s="19" t="s">
        <v>9</v>
      </c>
      <c r="F11" s="20" t="s">
        <v>10</v>
      </c>
    </row>
    <row r="12" spans="1:6" s="28" customFormat="1" x14ac:dyDescent="0.25">
      <c r="A12" s="22"/>
      <c r="B12" s="23"/>
      <c r="C12" s="24"/>
      <c r="D12" s="25"/>
      <c r="E12" s="26"/>
      <c r="F12" s="27"/>
    </row>
    <row r="13" spans="1:6" s="32" customFormat="1" x14ac:dyDescent="0.25">
      <c r="A13" s="29" t="s">
        <v>11</v>
      </c>
      <c r="B13" s="23" t="s">
        <v>12</v>
      </c>
      <c r="C13" s="30" t="s">
        <v>13</v>
      </c>
      <c r="D13" s="31">
        <v>15</v>
      </c>
      <c r="E13" s="118"/>
      <c r="F13" s="116">
        <f t="shared" ref="F13:F23" si="0">D13*E13</f>
        <v>0</v>
      </c>
    </row>
    <row r="14" spans="1:6" s="32" customFormat="1" x14ac:dyDescent="0.25">
      <c r="A14" s="29" t="s">
        <v>14</v>
      </c>
      <c r="B14" s="23" t="s">
        <v>15</v>
      </c>
      <c r="C14" s="30" t="s">
        <v>13</v>
      </c>
      <c r="D14" s="31">
        <v>1</v>
      </c>
      <c r="E14" s="118"/>
      <c r="F14" s="116">
        <f t="shared" si="0"/>
        <v>0</v>
      </c>
    </row>
    <row r="15" spans="1:6" s="32" customFormat="1" x14ac:dyDescent="0.25">
      <c r="A15" s="29" t="s">
        <v>16</v>
      </c>
      <c r="B15" s="23" t="s">
        <v>17</v>
      </c>
      <c r="C15" s="30" t="s">
        <v>13</v>
      </c>
      <c r="D15" s="31">
        <v>2</v>
      </c>
      <c r="E15" s="118"/>
      <c r="F15" s="116">
        <f t="shared" si="0"/>
        <v>0</v>
      </c>
    </row>
    <row r="16" spans="1:6" s="32" customFormat="1" x14ac:dyDescent="0.25">
      <c r="A16" s="29" t="s">
        <v>18</v>
      </c>
      <c r="B16" s="23" t="s">
        <v>19</v>
      </c>
      <c r="C16" s="30" t="s">
        <v>13</v>
      </c>
      <c r="D16" s="31">
        <v>2</v>
      </c>
      <c r="E16" s="118"/>
      <c r="F16" s="116">
        <f t="shared" si="0"/>
        <v>0</v>
      </c>
    </row>
    <row r="17" spans="1:6" s="32" customFormat="1" x14ac:dyDescent="0.25">
      <c r="A17" s="29" t="s">
        <v>20</v>
      </c>
      <c r="B17" s="23" t="s">
        <v>21</v>
      </c>
      <c r="C17" s="30" t="s">
        <v>13</v>
      </c>
      <c r="D17" s="31">
        <v>8</v>
      </c>
      <c r="E17" s="118"/>
      <c r="F17" s="116">
        <f t="shared" si="0"/>
        <v>0</v>
      </c>
    </row>
    <row r="18" spans="1:6" s="32" customFormat="1" ht="14.25" customHeight="1" x14ac:dyDescent="0.25">
      <c r="A18" s="29" t="s">
        <v>22</v>
      </c>
      <c r="B18" s="23" t="s">
        <v>23</v>
      </c>
      <c r="C18" s="30" t="s">
        <v>13</v>
      </c>
      <c r="D18" s="31">
        <v>11</v>
      </c>
      <c r="E18" s="118"/>
      <c r="F18" s="116">
        <f t="shared" si="0"/>
        <v>0</v>
      </c>
    </row>
    <row r="19" spans="1:6" s="32" customFormat="1" ht="14.25" customHeight="1" x14ac:dyDescent="0.25">
      <c r="A19" s="29" t="s">
        <v>24</v>
      </c>
      <c r="B19" s="23" t="s">
        <v>25</v>
      </c>
      <c r="C19" s="30" t="s">
        <v>13</v>
      </c>
      <c r="D19" s="31">
        <v>4</v>
      </c>
      <c r="E19" s="118"/>
      <c r="F19" s="116">
        <f t="shared" si="0"/>
        <v>0</v>
      </c>
    </row>
    <row r="20" spans="1:6" s="32" customFormat="1" x14ac:dyDescent="0.25">
      <c r="A20" s="29" t="s">
        <v>26</v>
      </c>
      <c r="B20" s="23" t="s">
        <v>27</v>
      </c>
      <c r="C20" s="30" t="s">
        <v>13</v>
      </c>
      <c r="D20" s="31">
        <v>15</v>
      </c>
      <c r="E20" s="118"/>
      <c r="F20" s="116">
        <f t="shared" si="0"/>
        <v>0</v>
      </c>
    </row>
    <row r="21" spans="1:6" s="32" customFormat="1" x14ac:dyDescent="0.25">
      <c r="A21" s="29" t="s">
        <v>28</v>
      </c>
      <c r="B21" s="23" t="s">
        <v>29</v>
      </c>
      <c r="C21" s="30" t="s">
        <v>13</v>
      </c>
      <c r="D21" s="31">
        <v>11</v>
      </c>
      <c r="E21" s="118"/>
      <c r="F21" s="116">
        <f t="shared" si="0"/>
        <v>0</v>
      </c>
    </row>
    <row r="22" spans="1:6" s="32" customFormat="1" x14ac:dyDescent="0.25">
      <c r="A22" s="29" t="s">
        <v>30</v>
      </c>
      <c r="B22" s="23" t="s">
        <v>31</v>
      </c>
      <c r="C22" s="30" t="s">
        <v>13</v>
      </c>
      <c r="D22" s="31">
        <v>4</v>
      </c>
      <c r="E22" s="118"/>
      <c r="F22" s="116">
        <f t="shared" si="0"/>
        <v>0</v>
      </c>
    </row>
    <row r="23" spans="1:6" s="32" customFormat="1" x14ac:dyDescent="0.25">
      <c r="A23" s="29" t="s">
        <v>32</v>
      </c>
      <c r="B23" s="23" t="s">
        <v>33</v>
      </c>
      <c r="C23" s="30" t="s">
        <v>34</v>
      </c>
      <c r="D23" s="31">
        <v>20</v>
      </c>
      <c r="E23" s="118"/>
      <c r="F23" s="116">
        <f t="shared" si="0"/>
        <v>0</v>
      </c>
    </row>
    <row r="24" spans="1:6" s="32" customFormat="1" ht="14.45" customHeight="1" x14ac:dyDescent="0.25">
      <c r="A24" s="29"/>
      <c r="B24" s="23"/>
      <c r="C24" s="23"/>
      <c r="D24" s="31"/>
      <c r="E24" s="31"/>
      <c r="F24" s="116"/>
    </row>
    <row r="25" spans="1:6" s="32" customFormat="1" ht="15.75" thickBot="1" x14ac:dyDescent="0.3">
      <c r="A25" s="33"/>
      <c r="B25" s="34" t="s">
        <v>35</v>
      </c>
      <c r="C25" s="35" t="s">
        <v>36</v>
      </c>
      <c r="D25" s="36"/>
      <c r="E25" s="37"/>
      <c r="F25" s="111">
        <f>SUM(F13:F24)</f>
        <v>0</v>
      </c>
    </row>
    <row r="26" spans="1:6" s="32" customFormat="1" ht="15.75" thickTop="1" x14ac:dyDescent="0.25">
      <c r="A26" s="38"/>
      <c r="B26" s="39"/>
      <c r="C26" s="38"/>
      <c r="D26" s="40"/>
      <c r="E26" s="41"/>
      <c r="F26" s="42"/>
    </row>
    <row r="27" spans="1:6" s="32" customFormat="1" x14ac:dyDescent="0.25">
      <c r="A27" s="38"/>
      <c r="B27" s="39"/>
      <c r="C27" s="38"/>
      <c r="D27" s="40"/>
      <c r="E27" s="41"/>
      <c r="F27" s="42"/>
    </row>
    <row r="28" spans="1:6" s="32" customFormat="1" x14ac:dyDescent="0.25">
      <c r="A28" s="125" t="s">
        <v>37</v>
      </c>
      <c r="B28" s="125"/>
      <c r="C28" s="43"/>
      <c r="D28" s="44"/>
      <c r="E28" s="45"/>
      <c r="F28" s="46"/>
    </row>
    <row r="29" spans="1:6" s="32" customFormat="1" ht="30" customHeight="1" x14ac:dyDescent="0.25">
      <c r="A29" s="47" t="s">
        <v>5</v>
      </c>
      <c r="B29" s="48" t="s">
        <v>6</v>
      </c>
      <c r="C29" s="17" t="s">
        <v>7</v>
      </c>
      <c r="D29" s="18" t="s">
        <v>8</v>
      </c>
      <c r="E29" s="19"/>
      <c r="F29" s="20" t="s">
        <v>10</v>
      </c>
    </row>
    <row r="30" spans="1:6" s="32" customFormat="1" x14ac:dyDescent="0.25">
      <c r="A30" s="22"/>
      <c r="B30" s="23"/>
      <c r="C30" s="24"/>
      <c r="D30" s="25"/>
      <c r="E30" s="41"/>
      <c r="F30" s="49"/>
    </row>
    <row r="31" spans="1:6" s="32" customFormat="1" x14ac:dyDescent="0.25">
      <c r="A31" s="29" t="s">
        <v>38</v>
      </c>
      <c r="B31" s="23" t="s">
        <v>39</v>
      </c>
      <c r="C31" s="30" t="s">
        <v>34</v>
      </c>
      <c r="D31" s="50">
        <v>140</v>
      </c>
      <c r="E31" s="117"/>
      <c r="F31" s="109">
        <f>D31*E31</f>
        <v>0</v>
      </c>
    </row>
    <row r="32" spans="1:6" s="32" customFormat="1" x14ac:dyDescent="0.25">
      <c r="A32" s="29" t="s">
        <v>40</v>
      </c>
      <c r="B32" s="23" t="s">
        <v>41</v>
      </c>
      <c r="C32" s="30" t="s">
        <v>34</v>
      </c>
      <c r="D32" s="50">
        <v>80</v>
      </c>
      <c r="E32" s="117"/>
      <c r="F32" s="109">
        <v>0</v>
      </c>
    </row>
    <row r="33" spans="1:6" s="32" customFormat="1" x14ac:dyDescent="0.25">
      <c r="A33" s="29" t="s">
        <v>42</v>
      </c>
      <c r="B33" s="23" t="s">
        <v>43</v>
      </c>
      <c r="C33" s="30" t="s">
        <v>13</v>
      </c>
      <c r="D33" s="50">
        <v>2</v>
      </c>
      <c r="E33" s="117"/>
      <c r="F33" s="109">
        <f>D33*E33</f>
        <v>0</v>
      </c>
    </row>
    <row r="34" spans="1:6" s="32" customFormat="1" x14ac:dyDescent="0.25">
      <c r="A34" s="29" t="s">
        <v>44</v>
      </c>
      <c r="B34" s="23" t="s">
        <v>45</v>
      </c>
      <c r="C34" s="30" t="s">
        <v>13</v>
      </c>
      <c r="D34" s="50">
        <v>1</v>
      </c>
      <c r="E34" s="117"/>
      <c r="F34" s="109">
        <f>D34*E34</f>
        <v>0</v>
      </c>
    </row>
    <row r="35" spans="1:6" s="32" customFormat="1" x14ac:dyDescent="0.25">
      <c r="A35" s="29"/>
      <c r="B35" s="23"/>
      <c r="C35" s="23"/>
      <c r="D35" s="31"/>
      <c r="E35" s="31"/>
      <c r="F35" s="115"/>
    </row>
    <row r="36" spans="1:6" s="32" customFormat="1" ht="15.75" thickBot="1" x14ac:dyDescent="0.3">
      <c r="A36" s="33"/>
      <c r="B36" s="34" t="s">
        <v>46</v>
      </c>
      <c r="C36" s="35" t="s">
        <v>36</v>
      </c>
      <c r="D36" s="36"/>
      <c r="E36" s="37"/>
      <c r="F36" s="111">
        <f>SUM(F31:F35)</f>
        <v>0</v>
      </c>
    </row>
    <row r="37" spans="1:6" s="32" customFormat="1" ht="15.75" thickTop="1" x14ac:dyDescent="0.25">
      <c r="A37" s="51"/>
      <c r="B37" s="23"/>
      <c r="C37" s="24"/>
      <c r="D37" s="25"/>
      <c r="E37" s="41"/>
      <c r="F37" s="49"/>
    </row>
    <row r="38" spans="1:6" s="32" customFormat="1" x14ac:dyDescent="0.25">
      <c r="A38" s="51"/>
      <c r="B38" s="23"/>
      <c r="C38" s="24"/>
      <c r="D38" s="25"/>
      <c r="E38" s="41"/>
      <c r="F38" s="49"/>
    </row>
    <row r="39" spans="1:6" s="32" customFormat="1" x14ac:dyDescent="0.25">
      <c r="A39" s="51"/>
      <c r="B39" s="23"/>
      <c r="C39" s="24"/>
      <c r="D39" s="25"/>
      <c r="E39" s="41"/>
      <c r="F39" s="49"/>
    </row>
    <row r="40" spans="1:6" s="32" customFormat="1" x14ac:dyDescent="0.25">
      <c r="A40" s="51"/>
      <c r="B40" s="23"/>
      <c r="C40" s="24"/>
      <c r="D40" s="25"/>
      <c r="E40" s="41"/>
      <c r="F40" s="49"/>
    </row>
    <row r="41" spans="1:6" s="32" customFormat="1" x14ac:dyDescent="0.25">
      <c r="A41" s="125" t="s">
        <v>47</v>
      </c>
      <c r="B41" s="125"/>
      <c r="C41" s="43"/>
      <c r="D41" s="44"/>
      <c r="E41" s="45"/>
      <c r="F41" s="46"/>
    </row>
    <row r="42" spans="1:6" s="32" customFormat="1" ht="30" customHeight="1" x14ac:dyDescent="0.25">
      <c r="A42" s="47" t="s">
        <v>5</v>
      </c>
      <c r="B42" s="48" t="s">
        <v>6</v>
      </c>
      <c r="C42" s="17" t="s">
        <v>7</v>
      </c>
      <c r="D42" s="18" t="s">
        <v>8</v>
      </c>
      <c r="E42" s="19"/>
      <c r="F42" s="20" t="s">
        <v>10</v>
      </c>
    </row>
    <row r="43" spans="1:6" s="32" customFormat="1" x14ac:dyDescent="0.25">
      <c r="A43" s="22"/>
      <c r="B43" s="23"/>
      <c r="C43" s="24"/>
      <c r="D43" s="25"/>
      <c r="E43" s="52"/>
      <c r="F43" s="53"/>
    </row>
    <row r="44" spans="1:6" s="32" customFormat="1" x14ac:dyDescent="0.25">
      <c r="A44" s="29" t="s">
        <v>48</v>
      </c>
      <c r="B44" s="23" t="s">
        <v>49</v>
      </c>
      <c r="C44" s="30" t="s">
        <v>13</v>
      </c>
      <c r="D44" s="50">
        <v>3</v>
      </c>
      <c r="E44" s="119"/>
      <c r="F44" s="109">
        <f t="shared" ref="F44:F51" si="1">D44*E44</f>
        <v>0</v>
      </c>
    </row>
    <row r="45" spans="1:6" s="32" customFormat="1" x14ac:dyDescent="0.25">
      <c r="A45" s="29" t="s">
        <v>50</v>
      </c>
      <c r="B45" s="23" t="s">
        <v>51</v>
      </c>
      <c r="C45" s="30" t="s">
        <v>13</v>
      </c>
      <c r="D45" s="50">
        <v>1</v>
      </c>
      <c r="E45" s="119"/>
      <c r="F45" s="109">
        <f t="shared" si="1"/>
        <v>0</v>
      </c>
    </row>
    <row r="46" spans="1:6" s="32" customFormat="1" x14ac:dyDescent="0.25">
      <c r="A46" s="29" t="s">
        <v>52</v>
      </c>
      <c r="B46" s="23" t="s">
        <v>53</v>
      </c>
      <c r="C46" s="30" t="s">
        <v>13</v>
      </c>
      <c r="D46" s="50">
        <v>1</v>
      </c>
      <c r="E46" s="119"/>
      <c r="F46" s="109">
        <f t="shared" si="1"/>
        <v>0</v>
      </c>
    </row>
    <row r="47" spans="1:6" s="32" customFormat="1" x14ac:dyDescent="0.25">
      <c r="A47" s="29" t="s">
        <v>54</v>
      </c>
      <c r="B47" s="23" t="s">
        <v>55</v>
      </c>
      <c r="C47" s="30" t="s">
        <v>13</v>
      </c>
      <c r="D47" s="50">
        <v>2</v>
      </c>
      <c r="E47" s="119"/>
      <c r="F47" s="109">
        <f t="shared" si="1"/>
        <v>0</v>
      </c>
    </row>
    <row r="48" spans="1:6" s="32" customFormat="1" x14ac:dyDescent="0.25">
      <c r="A48" s="29" t="s">
        <v>56</v>
      </c>
      <c r="B48" s="23" t="s">
        <v>57</v>
      </c>
      <c r="C48" s="30" t="s">
        <v>13</v>
      </c>
      <c r="D48" s="50">
        <v>1</v>
      </c>
      <c r="E48" s="119"/>
      <c r="F48" s="109">
        <f t="shared" si="1"/>
        <v>0</v>
      </c>
    </row>
    <row r="49" spans="1:6" s="32" customFormat="1" x14ac:dyDescent="0.25">
      <c r="A49" s="29" t="s">
        <v>58</v>
      </c>
      <c r="B49" s="23" t="s">
        <v>59</v>
      </c>
      <c r="C49" s="30" t="s">
        <v>13</v>
      </c>
      <c r="D49" s="50">
        <v>1</v>
      </c>
      <c r="E49" s="119"/>
      <c r="F49" s="109">
        <f t="shared" si="1"/>
        <v>0</v>
      </c>
    </row>
    <row r="50" spans="1:6" s="32" customFormat="1" x14ac:dyDescent="0.25">
      <c r="A50" s="29" t="s">
        <v>60</v>
      </c>
      <c r="B50" s="23" t="s">
        <v>61</v>
      </c>
      <c r="C50" s="30" t="s">
        <v>13</v>
      </c>
      <c r="D50" s="50">
        <v>2</v>
      </c>
      <c r="E50" s="119"/>
      <c r="F50" s="109">
        <f t="shared" si="1"/>
        <v>0</v>
      </c>
    </row>
    <row r="51" spans="1:6" s="32" customFormat="1" x14ac:dyDescent="0.25">
      <c r="A51" s="29" t="s">
        <v>62</v>
      </c>
      <c r="B51" s="23" t="s">
        <v>63</v>
      </c>
      <c r="C51" s="30" t="s">
        <v>13</v>
      </c>
      <c r="D51" s="50">
        <v>1</v>
      </c>
      <c r="E51" s="119"/>
      <c r="F51" s="109">
        <f t="shared" si="1"/>
        <v>0</v>
      </c>
    </row>
    <row r="52" spans="1:6" s="32" customFormat="1" x14ac:dyDescent="0.25">
      <c r="A52" s="29"/>
      <c r="B52" s="23"/>
      <c r="C52" s="23"/>
      <c r="D52" s="31"/>
      <c r="E52" s="54"/>
      <c r="F52" s="110"/>
    </row>
    <row r="53" spans="1:6" s="32" customFormat="1" ht="15.75" thickBot="1" x14ac:dyDescent="0.3">
      <c r="A53" s="33"/>
      <c r="B53" s="34" t="s">
        <v>64</v>
      </c>
      <c r="C53" s="35" t="s">
        <v>36</v>
      </c>
      <c r="D53" s="36"/>
      <c r="E53" s="37"/>
      <c r="F53" s="111">
        <f>SUM(F44:F52)</f>
        <v>0</v>
      </c>
    </row>
    <row r="54" spans="1:6" s="32" customFormat="1" ht="15.75" thickTop="1" x14ac:dyDescent="0.25">
      <c r="A54" s="51"/>
      <c r="B54" s="23"/>
      <c r="C54" s="24"/>
      <c r="D54" s="25"/>
      <c r="E54" s="41"/>
      <c r="F54" s="49"/>
    </row>
    <row r="55" spans="1:6" s="32" customFormat="1" x14ac:dyDescent="0.25">
      <c r="A55" s="51"/>
      <c r="B55" s="23"/>
      <c r="C55" s="24"/>
      <c r="D55" s="25"/>
      <c r="E55" s="41"/>
      <c r="F55" s="49"/>
    </row>
    <row r="56" spans="1:6" s="32" customFormat="1" x14ac:dyDescent="0.25">
      <c r="A56" s="51"/>
      <c r="B56" s="23"/>
      <c r="C56" s="24"/>
      <c r="D56" s="25"/>
      <c r="E56" s="41"/>
      <c r="F56" s="49"/>
    </row>
    <row r="57" spans="1:6" s="32" customFormat="1" x14ac:dyDescent="0.25">
      <c r="A57" s="51"/>
      <c r="B57" s="23"/>
      <c r="C57" s="24"/>
      <c r="D57" s="25"/>
      <c r="E57" s="41"/>
      <c r="F57" s="49"/>
    </row>
    <row r="58" spans="1:6" s="32" customFormat="1" x14ac:dyDescent="0.25">
      <c r="A58" s="125" t="s">
        <v>65</v>
      </c>
      <c r="B58" s="125"/>
      <c r="C58" s="43"/>
      <c r="D58" s="44"/>
      <c r="E58" s="45"/>
      <c r="F58" s="46"/>
    </row>
    <row r="59" spans="1:6" s="32" customFormat="1" ht="30" customHeight="1" x14ac:dyDescent="0.25">
      <c r="A59" s="47" t="s">
        <v>5</v>
      </c>
      <c r="B59" s="48" t="s">
        <v>6</v>
      </c>
      <c r="C59" s="17" t="s">
        <v>7</v>
      </c>
      <c r="D59" s="18" t="s">
        <v>8</v>
      </c>
      <c r="E59" s="19"/>
      <c r="F59" s="20" t="s">
        <v>10</v>
      </c>
    </row>
    <row r="60" spans="1:6" s="32" customFormat="1" x14ac:dyDescent="0.25">
      <c r="A60" s="22"/>
      <c r="B60" s="23"/>
      <c r="C60" s="24"/>
      <c r="D60" s="25"/>
      <c r="E60" s="41"/>
      <c r="F60" s="53"/>
    </row>
    <row r="61" spans="1:6" s="32" customFormat="1" x14ac:dyDescent="0.25">
      <c r="A61" s="29" t="s">
        <v>66</v>
      </c>
      <c r="B61" s="23" t="s">
        <v>67</v>
      </c>
      <c r="C61" s="30" t="s">
        <v>13</v>
      </c>
      <c r="D61" s="50">
        <v>1</v>
      </c>
      <c r="E61" s="117"/>
      <c r="F61" s="109">
        <f t="shared" ref="F61:F66" si="2">D61*E61</f>
        <v>0</v>
      </c>
    </row>
    <row r="62" spans="1:6" s="32" customFormat="1" x14ac:dyDescent="0.25">
      <c r="A62" s="29" t="s">
        <v>68</v>
      </c>
      <c r="B62" s="23" t="s">
        <v>69</v>
      </c>
      <c r="C62" s="30" t="s">
        <v>13</v>
      </c>
      <c r="D62" s="50">
        <v>1</v>
      </c>
      <c r="E62" s="117"/>
      <c r="F62" s="109">
        <f t="shared" si="2"/>
        <v>0</v>
      </c>
    </row>
    <row r="63" spans="1:6" s="32" customFormat="1" x14ac:dyDescent="0.25">
      <c r="A63" s="29" t="s">
        <v>70</v>
      </c>
      <c r="B63" s="23" t="s">
        <v>71</v>
      </c>
      <c r="C63" s="30" t="s">
        <v>34</v>
      </c>
      <c r="D63" s="50">
        <v>75</v>
      </c>
      <c r="E63" s="117"/>
      <c r="F63" s="109">
        <f t="shared" si="2"/>
        <v>0</v>
      </c>
    </row>
    <row r="64" spans="1:6" s="32" customFormat="1" x14ac:dyDescent="0.25">
      <c r="A64" s="29" t="s">
        <v>72</v>
      </c>
      <c r="B64" s="23" t="s">
        <v>73</v>
      </c>
      <c r="C64" s="30" t="s">
        <v>13</v>
      </c>
      <c r="D64" s="50">
        <v>1</v>
      </c>
      <c r="E64" s="117"/>
      <c r="F64" s="109">
        <f t="shared" si="2"/>
        <v>0</v>
      </c>
    </row>
    <row r="65" spans="1:6" s="32" customFormat="1" x14ac:dyDescent="0.25">
      <c r="A65" s="29" t="s">
        <v>74</v>
      </c>
      <c r="B65" s="23" t="s">
        <v>75</v>
      </c>
      <c r="C65" s="30" t="s">
        <v>13</v>
      </c>
      <c r="D65" s="50">
        <v>4</v>
      </c>
      <c r="E65" s="117"/>
      <c r="F65" s="109">
        <f t="shared" si="2"/>
        <v>0</v>
      </c>
    </row>
    <row r="66" spans="1:6" s="32" customFormat="1" x14ac:dyDescent="0.25">
      <c r="A66" s="29" t="s">
        <v>76</v>
      </c>
      <c r="B66" s="23" t="s">
        <v>77</v>
      </c>
      <c r="C66" s="24" t="s">
        <v>13</v>
      </c>
      <c r="D66" s="50">
        <v>1</v>
      </c>
      <c r="E66" s="117"/>
      <c r="F66" s="109">
        <f t="shared" si="2"/>
        <v>0</v>
      </c>
    </row>
    <row r="67" spans="1:6" s="32" customFormat="1" x14ac:dyDescent="0.25">
      <c r="A67" s="29"/>
      <c r="B67" s="23"/>
      <c r="C67" s="24"/>
      <c r="D67" s="25"/>
      <c r="E67" s="41"/>
      <c r="F67" s="110"/>
    </row>
    <row r="68" spans="1:6" s="32" customFormat="1" ht="15.75" thickBot="1" x14ac:dyDescent="0.3">
      <c r="A68" s="33"/>
      <c r="B68" s="34" t="s">
        <v>78</v>
      </c>
      <c r="C68" s="35" t="s">
        <v>36</v>
      </c>
      <c r="D68" s="36"/>
      <c r="E68" s="37"/>
      <c r="F68" s="111">
        <f>SUM(F61:F67)</f>
        <v>0</v>
      </c>
    </row>
    <row r="69" spans="1:6" s="32" customFormat="1" ht="15.75" thickTop="1" x14ac:dyDescent="0.25">
      <c r="A69" s="51"/>
      <c r="B69" s="23"/>
      <c r="C69" s="24"/>
      <c r="D69" s="25"/>
      <c r="E69" s="41"/>
      <c r="F69" s="49"/>
    </row>
    <row r="70" spans="1:6" s="32" customFormat="1" x14ac:dyDescent="0.25">
      <c r="A70" s="51"/>
      <c r="B70" s="23"/>
      <c r="C70" s="24"/>
      <c r="D70" s="25"/>
      <c r="E70" s="41"/>
      <c r="F70" s="49"/>
    </row>
    <row r="71" spans="1:6" s="32" customFormat="1" x14ac:dyDescent="0.25">
      <c r="A71" s="51"/>
      <c r="B71" s="23"/>
      <c r="C71" s="24"/>
      <c r="D71" s="25"/>
      <c r="E71" s="41"/>
      <c r="F71" s="49"/>
    </row>
    <row r="72" spans="1:6" s="32" customFormat="1" x14ac:dyDescent="0.25">
      <c r="A72" s="123" t="s">
        <v>79</v>
      </c>
      <c r="B72" s="123"/>
      <c r="C72" s="43"/>
      <c r="D72" s="44"/>
      <c r="E72" s="45"/>
      <c r="F72" s="46"/>
    </row>
    <row r="73" spans="1:6" s="32" customFormat="1" ht="30" customHeight="1" x14ac:dyDescent="0.25">
      <c r="A73" s="55"/>
      <c r="B73" s="56" t="s">
        <v>6</v>
      </c>
      <c r="C73" s="17" t="s">
        <v>7</v>
      </c>
      <c r="D73" s="18" t="s">
        <v>8</v>
      </c>
      <c r="E73" s="19"/>
      <c r="F73" s="20" t="s">
        <v>10</v>
      </c>
    </row>
    <row r="74" spans="1:6" s="32" customFormat="1" x14ac:dyDescent="0.25">
      <c r="A74" s="22"/>
      <c r="B74" s="23"/>
      <c r="C74" s="24"/>
      <c r="D74" s="25"/>
      <c r="E74" s="41"/>
      <c r="F74" s="115"/>
    </row>
    <row r="75" spans="1:6" s="32" customFormat="1" x14ac:dyDescent="0.25">
      <c r="A75" s="29" t="s">
        <v>80</v>
      </c>
      <c r="B75" s="23" t="s">
        <v>81</v>
      </c>
      <c r="C75" s="30" t="s">
        <v>13</v>
      </c>
      <c r="D75" s="50">
        <v>1</v>
      </c>
      <c r="E75" s="120"/>
      <c r="F75" s="109"/>
    </row>
    <row r="76" spans="1:6" s="32" customFormat="1" x14ac:dyDescent="0.25">
      <c r="A76" s="29"/>
      <c r="B76" s="23"/>
      <c r="C76" s="30"/>
      <c r="D76" s="57"/>
      <c r="E76" s="57"/>
      <c r="F76" s="115"/>
    </row>
    <row r="77" spans="1:6" s="32" customFormat="1" ht="15.75" thickBot="1" x14ac:dyDescent="0.3">
      <c r="A77" s="33"/>
      <c r="B77" s="34" t="s">
        <v>82</v>
      </c>
      <c r="C77" s="35" t="s">
        <v>36</v>
      </c>
      <c r="D77" s="36"/>
      <c r="E77" s="37"/>
      <c r="F77" s="111">
        <f>SUM(F75:F76)</f>
        <v>0</v>
      </c>
    </row>
    <row r="78" spans="1:6" s="32" customFormat="1" ht="15.75" thickTop="1" x14ac:dyDescent="0.25">
      <c r="A78" s="51"/>
      <c r="B78" s="23"/>
      <c r="C78" s="24"/>
      <c r="D78" s="25"/>
      <c r="E78" s="41"/>
      <c r="F78" s="49"/>
    </row>
    <row r="79" spans="1:6" s="32" customFormat="1" x14ac:dyDescent="0.25">
      <c r="A79" s="51"/>
      <c r="B79" s="23"/>
      <c r="C79" s="24"/>
      <c r="D79" s="25"/>
      <c r="E79" s="41"/>
      <c r="F79" s="49"/>
    </row>
    <row r="80" spans="1:6" s="32" customFormat="1" x14ac:dyDescent="0.25">
      <c r="A80" s="51"/>
      <c r="B80" s="23"/>
      <c r="C80" s="24"/>
      <c r="D80" s="25"/>
      <c r="E80" s="41"/>
      <c r="F80" s="49"/>
    </row>
    <row r="81" spans="1:6" s="32" customFormat="1" x14ac:dyDescent="0.25">
      <c r="A81" s="51"/>
      <c r="B81" s="23"/>
      <c r="C81" s="24"/>
      <c r="D81" s="25"/>
      <c r="E81" s="41"/>
      <c r="F81" s="49"/>
    </row>
    <row r="82" spans="1:6" s="32" customFormat="1" x14ac:dyDescent="0.25">
      <c r="A82" s="123" t="s">
        <v>83</v>
      </c>
      <c r="B82" s="123"/>
      <c r="C82" s="43"/>
      <c r="D82" s="44"/>
      <c r="E82" s="45"/>
      <c r="F82" s="46"/>
    </row>
    <row r="83" spans="1:6" s="32" customFormat="1" ht="30" customHeight="1" x14ac:dyDescent="0.25">
      <c r="A83" s="47" t="s">
        <v>5</v>
      </c>
      <c r="B83" s="48" t="s">
        <v>6</v>
      </c>
      <c r="C83" s="17" t="s">
        <v>7</v>
      </c>
      <c r="D83" s="18" t="s">
        <v>8</v>
      </c>
      <c r="E83" s="19"/>
      <c r="F83" s="20" t="s">
        <v>10</v>
      </c>
    </row>
    <row r="84" spans="1:6" s="32" customFormat="1" x14ac:dyDescent="0.25">
      <c r="A84" s="22"/>
      <c r="B84" s="23"/>
      <c r="C84" s="24"/>
      <c r="D84" s="25"/>
      <c r="E84" s="41"/>
      <c r="F84" s="53"/>
    </row>
    <row r="85" spans="1:6" s="32" customFormat="1" x14ac:dyDescent="0.25">
      <c r="A85" s="29" t="s">
        <v>84</v>
      </c>
      <c r="B85" s="23" t="s">
        <v>85</v>
      </c>
      <c r="C85" s="30" t="s">
        <v>86</v>
      </c>
      <c r="D85" s="50">
        <v>2.2000000000000002</v>
      </c>
      <c r="E85" s="117"/>
      <c r="F85" s="109">
        <f>D85*E85</f>
        <v>0</v>
      </c>
    </row>
    <row r="86" spans="1:6" s="32" customFormat="1" x14ac:dyDescent="0.25">
      <c r="A86" s="29" t="s">
        <v>87</v>
      </c>
      <c r="B86" s="23" t="s">
        <v>88</v>
      </c>
      <c r="C86" s="30" t="s">
        <v>13</v>
      </c>
      <c r="D86" s="50">
        <v>5</v>
      </c>
      <c r="E86" s="117"/>
      <c r="F86" s="109">
        <f>D86*E86</f>
        <v>0</v>
      </c>
    </row>
    <row r="87" spans="1:6" s="32" customFormat="1" x14ac:dyDescent="0.25">
      <c r="A87" s="29" t="s">
        <v>89</v>
      </c>
      <c r="B87" s="58" t="s">
        <v>90</v>
      </c>
      <c r="C87" s="30" t="s">
        <v>91</v>
      </c>
      <c r="D87" s="50">
        <v>0.1</v>
      </c>
      <c r="E87" s="117"/>
      <c r="F87" s="109">
        <f>D87*E87</f>
        <v>0</v>
      </c>
    </row>
    <row r="88" spans="1:6" s="32" customFormat="1" x14ac:dyDescent="0.25">
      <c r="A88" s="29" t="s">
        <v>92</v>
      </c>
      <c r="B88" s="58" t="s">
        <v>93</v>
      </c>
      <c r="C88" s="30" t="s">
        <v>34</v>
      </c>
      <c r="D88" s="50">
        <v>5</v>
      </c>
      <c r="E88" s="117"/>
      <c r="F88" s="109">
        <f>D88*E88</f>
        <v>0</v>
      </c>
    </row>
    <row r="89" spans="1:6" s="32" customFormat="1" x14ac:dyDescent="0.25">
      <c r="A89" s="29"/>
      <c r="B89" s="51"/>
      <c r="C89" s="59"/>
      <c r="D89" s="25"/>
      <c r="E89" s="41"/>
      <c r="F89" s="112"/>
    </row>
    <row r="90" spans="1:6" s="32" customFormat="1" ht="15.75" thickBot="1" x14ac:dyDescent="0.3">
      <c r="A90" s="33"/>
      <c r="B90" s="34" t="s">
        <v>94</v>
      </c>
      <c r="C90" s="35" t="s">
        <v>36</v>
      </c>
      <c r="D90" s="36"/>
      <c r="E90" s="37"/>
      <c r="F90" s="111">
        <f>SUM(F85:F89)</f>
        <v>0</v>
      </c>
    </row>
    <row r="91" spans="1:6" s="32" customFormat="1" ht="15.75" thickTop="1" x14ac:dyDescent="0.25">
      <c r="A91" s="51"/>
      <c r="B91" s="23"/>
      <c r="C91" s="24"/>
      <c r="D91" s="25"/>
      <c r="E91" s="41"/>
      <c r="F91" s="49"/>
    </row>
    <row r="92" spans="1:6" s="32" customFormat="1" x14ac:dyDescent="0.25">
      <c r="A92" s="51"/>
      <c r="B92" s="23"/>
      <c r="C92" s="24"/>
      <c r="D92" s="25"/>
      <c r="E92" s="41"/>
      <c r="F92" s="49"/>
    </row>
    <row r="93" spans="1:6" s="32" customFormat="1" x14ac:dyDescent="0.25">
      <c r="A93" s="51"/>
      <c r="B93" s="23"/>
      <c r="C93" s="24"/>
      <c r="D93" s="25"/>
      <c r="E93" s="41"/>
      <c r="F93" s="49"/>
    </row>
    <row r="94" spans="1:6" s="32" customFormat="1" x14ac:dyDescent="0.25">
      <c r="A94" s="123" t="s">
        <v>95</v>
      </c>
      <c r="B94" s="123"/>
      <c r="C94" s="43"/>
      <c r="D94" s="44"/>
      <c r="E94" s="45"/>
      <c r="F94" s="46"/>
    </row>
    <row r="95" spans="1:6" s="32" customFormat="1" ht="30" customHeight="1" x14ac:dyDescent="0.25">
      <c r="A95" s="47" t="s">
        <v>5</v>
      </c>
      <c r="B95" s="48" t="s">
        <v>6</v>
      </c>
      <c r="C95" s="17" t="s">
        <v>7</v>
      </c>
      <c r="D95" s="18" t="s">
        <v>8</v>
      </c>
      <c r="E95" s="19"/>
      <c r="F95" s="20" t="s">
        <v>10</v>
      </c>
    </row>
    <row r="96" spans="1:6" s="32" customFormat="1" x14ac:dyDescent="0.25">
      <c r="A96" s="22"/>
      <c r="B96" s="23"/>
      <c r="C96" s="24"/>
      <c r="D96" s="25"/>
      <c r="E96" s="41"/>
      <c r="F96" s="53"/>
    </row>
    <row r="97" spans="1:6" s="32" customFormat="1" x14ac:dyDescent="0.25">
      <c r="A97" s="29" t="s">
        <v>96</v>
      </c>
      <c r="B97" s="23" t="s">
        <v>97</v>
      </c>
      <c r="C97" s="30" t="s">
        <v>13</v>
      </c>
      <c r="D97" s="50">
        <v>1</v>
      </c>
      <c r="E97" s="117"/>
      <c r="F97" s="109">
        <f t="shared" ref="F97:F102" si="3">D97*E97</f>
        <v>0</v>
      </c>
    </row>
    <row r="98" spans="1:6" s="32" customFormat="1" x14ac:dyDescent="0.25">
      <c r="A98" s="29" t="s">
        <v>98</v>
      </c>
      <c r="B98" s="23" t="s">
        <v>99</v>
      </c>
      <c r="C98" s="30" t="s">
        <v>13</v>
      </c>
      <c r="D98" s="50">
        <v>1</v>
      </c>
      <c r="E98" s="117"/>
      <c r="F98" s="109">
        <f t="shared" si="3"/>
        <v>0</v>
      </c>
    </row>
    <row r="99" spans="1:6" s="32" customFormat="1" x14ac:dyDescent="0.25">
      <c r="A99" s="29" t="s">
        <v>100</v>
      </c>
      <c r="B99" s="23" t="s">
        <v>101</v>
      </c>
      <c r="C99" s="30" t="s">
        <v>13</v>
      </c>
      <c r="D99" s="50">
        <v>2</v>
      </c>
      <c r="E99" s="117"/>
      <c r="F99" s="109">
        <f t="shared" si="3"/>
        <v>0</v>
      </c>
    </row>
    <row r="100" spans="1:6" s="32" customFormat="1" x14ac:dyDescent="0.25">
      <c r="A100" s="29" t="s">
        <v>102</v>
      </c>
      <c r="B100" s="23" t="s">
        <v>103</v>
      </c>
      <c r="C100" s="30" t="s">
        <v>13</v>
      </c>
      <c r="D100" s="50">
        <v>2</v>
      </c>
      <c r="E100" s="117"/>
      <c r="F100" s="109">
        <f t="shared" si="3"/>
        <v>0</v>
      </c>
    </row>
    <row r="101" spans="1:6" s="32" customFormat="1" x14ac:dyDescent="0.25">
      <c r="A101" s="29" t="s">
        <v>104</v>
      </c>
      <c r="B101" s="23" t="s">
        <v>105</v>
      </c>
      <c r="C101" s="30" t="s">
        <v>13</v>
      </c>
      <c r="D101" s="50">
        <v>2</v>
      </c>
      <c r="E101" s="117"/>
      <c r="F101" s="109">
        <f t="shared" si="3"/>
        <v>0</v>
      </c>
    </row>
    <row r="102" spans="1:6" s="32" customFormat="1" x14ac:dyDescent="0.25">
      <c r="A102" s="29" t="s">
        <v>106</v>
      </c>
      <c r="B102" s="23" t="s">
        <v>107</v>
      </c>
      <c r="C102" s="30" t="s">
        <v>13</v>
      </c>
      <c r="D102" s="50">
        <v>1</v>
      </c>
      <c r="E102" s="117"/>
      <c r="F102" s="109">
        <f t="shared" si="3"/>
        <v>0</v>
      </c>
    </row>
    <row r="103" spans="1:6" s="32" customFormat="1" x14ac:dyDescent="0.25">
      <c r="A103" s="22"/>
      <c r="B103" s="23"/>
      <c r="C103" s="24"/>
      <c r="D103" s="25"/>
      <c r="E103" s="41"/>
      <c r="F103" s="110"/>
    </row>
    <row r="104" spans="1:6" s="32" customFormat="1" ht="15.75" thickBot="1" x14ac:dyDescent="0.3">
      <c r="A104" s="33"/>
      <c r="B104" s="34" t="s">
        <v>108</v>
      </c>
      <c r="C104" s="35" t="s">
        <v>36</v>
      </c>
      <c r="D104" s="36"/>
      <c r="E104" s="37"/>
      <c r="F104" s="111">
        <f>SUM(F97:F103)</f>
        <v>0</v>
      </c>
    </row>
    <row r="105" spans="1:6" s="32" customFormat="1" ht="15.75" thickTop="1" x14ac:dyDescent="0.25">
      <c r="A105" s="38"/>
      <c r="B105" s="39"/>
      <c r="C105" s="38"/>
      <c r="D105" s="40"/>
      <c r="E105" s="41"/>
      <c r="F105" s="112"/>
    </row>
    <row r="106" spans="1:6" s="32" customFormat="1" x14ac:dyDescent="0.25">
      <c r="A106" s="38"/>
      <c r="B106" s="39"/>
      <c r="C106" s="38"/>
      <c r="D106" s="40"/>
      <c r="E106" s="60"/>
      <c r="F106" s="113"/>
    </row>
    <row r="107" spans="1:6" s="32" customFormat="1" x14ac:dyDescent="0.25">
      <c r="A107" s="127" t="s">
        <v>109</v>
      </c>
      <c r="B107" s="127"/>
      <c r="C107" s="61"/>
      <c r="D107" s="62"/>
      <c r="E107" s="63"/>
      <c r="F107" s="114">
        <f>F25+F36+F53+F68+F77+F90+F104</f>
        <v>0</v>
      </c>
    </row>
    <row r="108" spans="1:6" s="32" customFormat="1" x14ac:dyDescent="0.25">
      <c r="B108" s="64"/>
      <c r="C108" s="65"/>
      <c r="D108" s="66"/>
      <c r="E108" s="60"/>
      <c r="F108" s="67"/>
    </row>
    <row r="109" spans="1:6" s="32" customFormat="1" x14ac:dyDescent="0.25">
      <c r="A109" s="128" t="s">
        <v>110</v>
      </c>
      <c r="B109" s="128"/>
      <c r="C109" s="68"/>
      <c r="D109" s="69"/>
      <c r="E109" s="70"/>
      <c r="F109" s="71"/>
    </row>
    <row r="110" spans="1:6" s="32" customFormat="1" ht="30" customHeight="1" x14ac:dyDescent="0.25">
      <c r="A110" s="72" t="s">
        <v>5</v>
      </c>
      <c r="B110" s="73" t="s">
        <v>6</v>
      </c>
      <c r="C110" s="74" t="s">
        <v>7</v>
      </c>
      <c r="D110" s="75" t="s">
        <v>8</v>
      </c>
      <c r="E110" s="76"/>
      <c r="F110" s="77" t="s">
        <v>10</v>
      </c>
    </row>
    <row r="111" spans="1:6" s="32" customFormat="1" x14ac:dyDescent="0.25">
      <c r="A111" s="78"/>
      <c r="B111" s="64"/>
      <c r="C111" s="65"/>
      <c r="D111" s="66"/>
      <c r="E111" s="60"/>
      <c r="F111" s="79"/>
    </row>
    <row r="112" spans="1:6" s="32" customFormat="1" x14ac:dyDescent="0.25">
      <c r="A112" s="80" t="s">
        <v>111</v>
      </c>
      <c r="B112" s="81" t="s">
        <v>112</v>
      </c>
      <c r="C112" s="82" t="s">
        <v>113</v>
      </c>
      <c r="D112" s="83">
        <v>1</v>
      </c>
      <c r="E112" s="121"/>
      <c r="F112" s="102">
        <f>E112*D112</f>
        <v>0</v>
      </c>
    </row>
    <row r="113" spans="1:6" s="32" customFormat="1" x14ac:dyDescent="0.25">
      <c r="A113" s="80" t="s">
        <v>114</v>
      </c>
      <c r="B113" s="81" t="s">
        <v>115</v>
      </c>
      <c r="C113" s="82" t="s">
        <v>34</v>
      </c>
      <c r="D113" s="83">
        <v>200</v>
      </c>
      <c r="E113" s="121"/>
      <c r="F113" s="102">
        <f>E113*D113</f>
        <v>0</v>
      </c>
    </row>
    <row r="114" spans="1:6" s="32" customFormat="1" x14ac:dyDescent="0.25">
      <c r="A114" s="80" t="s">
        <v>116</v>
      </c>
      <c r="B114" s="81" t="s">
        <v>117</v>
      </c>
      <c r="C114" s="82" t="s">
        <v>34</v>
      </c>
      <c r="D114" s="83">
        <v>200</v>
      </c>
      <c r="E114" s="121"/>
      <c r="F114" s="102">
        <f>E114*D114</f>
        <v>0</v>
      </c>
    </row>
    <row r="115" spans="1:6" s="32" customFormat="1" x14ac:dyDescent="0.25">
      <c r="A115" s="80" t="s">
        <v>118</v>
      </c>
      <c r="B115" s="81" t="s">
        <v>119</v>
      </c>
      <c r="C115" s="82" t="s">
        <v>13</v>
      </c>
      <c r="D115" s="83">
        <v>1</v>
      </c>
      <c r="E115" s="121"/>
      <c r="F115" s="102">
        <f>E115*D115</f>
        <v>0</v>
      </c>
    </row>
    <row r="116" spans="1:6" s="32" customFormat="1" x14ac:dyDescent="0.25">
      <c r="A116" s="80" t="s">
        <v>120</v>
      </c>
      <c r="B116" s="81" t="s">
        <v>121</v>
      </c>
      <c r="C116" s="82" t="s">
        <v>13</v>
      </c>
      <c r="D116" s="83">
        <v>15</v>
      </c>
      <c r="E116" s="121"/>
      <c r="F116" s="102"/>
    </row>
    <row r="117" spans="1:6" s="32" customFormat="1" x14ac:dyDescent="0.25">
      <c r="A117" s="80"/>
      <c r="B117" s="64"/>
      <c r="C117" s="82"/>
      <c r="D117" s="83"/>
      <c r="E117" s="60"/>
      <c r="F117" s="107"/>
    </row>
    <row r="118" spans="1:6" s="32" customFormat="1" ht="15.75" thickBot="1" x14ac:dyDescent="0.3">
      <c r="A118" s="84"/>
      <c r="B118" s="85" t="s">
        <v>122</v>
      </c>
      <c r="C118" s="86" t="s">
        <v>36</v>
      </c>
      <c r="D118" s="87"/>
      <c r="E118" s="88"/>
      <c r="F118" s="108">
        <f>SUM(F112:F117)</f>
        <v>0</v>
      </c>
    </row>
    <row r="119" spans="1:6" s="32" customFormat="1" ht="15.75" thickTop="1" x14ac:dyDescent="0.25">
      <c r="B119" s="64"/>
      <c r="C119" s="65"/>
      <c r="D119" s="66"/>
      <c r="F119" s="67"/>
    </row>
    <row r="120" spans="1:6" s="32" customFormat="1" x14ac:dyDescent="0.25">
      <c r="B120" s="64"/>
      <c r="C120" s="65"/>
      <c r="D120" s="66"/>
      <c r="F120" s="67"/>
    </row>
    <row r="121" spans="1:6" s="32" customFormat="1" x14ac:dyDescent="0.25">
      <c r="A121" s="128" t="s">
        <v>123</v>
      </c>
      <c r="B121" s="128"/>
      <c r="C121" s="68"/>
      <c r="D121" s="69"/>
      <c r="E121" s="89"/>
      <c r="F121" s="90"/>
    </row>
    <row r="122" spans="1:6" s="32" customFormat="1" ht="30" customHeight="1" x14ac:dyDescent="0.25">
      <c r="A122" s="72" t="s">
        <v>5</v>
      </c>
      <c r="B122" s="73" t="s">
        <v>6</v>
      </c>
      <c r="C122" s="74" t="s">
        <v>7</v>
      </c>
      <c r="D122" s="75" t="s">
        <v>8</v>
      </c>
      <c r="E122" s="76"/>
      <c r="F122" s="77" t="s">
        <v>10</v>
      </c>
    </row>
    <row r="123" spans="1:6" s="32" customFormat="1" x14ac:dyDescent="0.25">
      <c r="A123" s="91"/>
      <c r="B123" s="92"/>
      <c r="C123" s="93"/>
      <c r="D123" s="94"/>
      <c r="E123" s="95"/>
      <c r="F123" s="96"/>
    </row>
    <row r="124" spans="1:6" s="32" customFormat="1" x14ac:dyDescent="0.25">
      <c r="A124" s="80" t="s">
        <v>124</v>
      </c>
      <c r="B124" s="81" t="s">
        <v>125</v>
      </c>
      <c r="C124" s="82" t="s">
        <v>34</v>
      </c>
      <c r="D124" s="83">
        <v>220</v>
      </c>
      <c r="E124" s="122"/>
      <c r="F124" s="102">
        <v>0</v>
      </c>
    </row>
    <row r="125" spans="1:6" s="32" customFormat="1" x14ac:dyDescent="0.25">
      <c r="A125" s="80" t="s">
        <v>126</v>
      </c>
      <c r="B125" s="81" t="s">
        <v>127</v>
      </c>
      <c r="C125" s="82" t="s">
        <v>13</v>
      </c>
      <c r="D125" s="83">
        <v>2</v>
      </c>
      <c r="E125" s="122"/>
      <c r="F125" s="102">
        <f t="shared" ref="F125:F132" si="4">E125*D125</f>
        <v>0</v>
      </c>
    </row>
    <row r="126" spans="1:6" s="32" customFormat="1" x14ac:dyDescent="0.25">
      <c r="A126" s="80" t="s">
        <v>128</v>
      </c>
      <c r="B126" s="81" t="s">
        <v>129</v>
      </c>
      <c r="C126" s="82" t="s">
        <v>34</v>
      </c>
      <c r="D126" s="83">
        <v>15</v>
      </c>
      <c r="E126" s="122"/>
      <c r="F126" s="102">
        <f t="shared" si="4"/>
        <v>0</v>
      </c>
    </row>
    <row r="127" spans="1:6" s="32" customFormat="1" x14ac:dyDescent="0.25">
      <c r="A127" s="80" t="s">
        <v>130</v>
      </c>
      <c r="B127" s="81" t="s">
        <v>131</v>
      </c>
      <c r="C127" s="82" t="s">
        <v>34</v>
      </c>
      <c r="D127" s="83">
        <v>75</v>
      </c>
      <c r="E127" s="122"/>
      <c r="F127" s="102">
        <f t="shared" si="4"/>
        <v>0</v>
      </c>
    </row>
    <row r="128" spans="1:6" s="32" customFormat="1" x14ac:dyDescent="0.25">
      <c r="A128" s="80" t="s">
        <v>132</v>
      </c>
      <c r="B128" s="81" t="s">
        <v>133</v>
      </c>
      <c r="C128" s="82" t="s">
        <v>13</v>
      </c>
      <c r="D128" s="83">
        <v>1</v>
      </c>
      <c r="E128" s="122"/>
      <c r="F128" s="102">
        <f t="shared" si="4"/>
        <v>0</v>
      </c>
    </row>
    <row r="129" spans="1:6" s="32" customFormat="1" x14ac:dyDescent="0.25">
      <c r="A129" s="80" t="s">
        <v>134</v>
      </c>
      <c r="B129" s="32" t="s">
        <v>135</v>
      </c>
      <c r="C129" s="82" t="s">
        <v>13</v>
      </c>
      <c r="D129" s="83">
        <v>1</v>
      </c>
      <c r="E129" s="122"/>
      <c r="F129" s="102">
        <f t="shared" si="4"/>
        <v>0</v>
      </c>
    </row>
    <row r="130" spans="1:6" s="32" customFormat="1" x14ac:dyDescent="0.25">
      <c r="A130" s="80" t="s">
        <v>136</v>
      </c>
      <c r="B130" s="64" t="s">
        <v>137</v>
      </c>
      <c r="C130" s="82" t="s">
        <v>13</v>
      </c>
      <c r="D130" s="83">
        <v>1</v>
      </c>
      <c r="E130" s="122"/>
      <c r="F130" s="102">
        <f t="shared" si="4"/>
        <v>0</v>
      </c>
    </row>
    <row r="131" spans="1:6" s="32" customFormat="1" x14ac:dyDescent="0.25">
      <c r="A131" s="80" t="s">
        <v>138</v>
      </c>
      <c r="B131" s="64" t="s">
        <v>139</v>
      </c>
      <c r="C131" s="82" t="s">
        <v>13</v>
      </c>
      <c r="D131" s="83">
        <v>1</v>
      </c>
      <c r="E131" s="122"/>
      <c r="F131" s="102">
        <f t="shared" si="4"/>
        <v>0</v>
      </c>
    </row>
    <row r="132" spans="1:6" s="32" customFormat="1" x14ac:dyDescent="0.25">
      <c r="A132" s="80" t="s">
        <v>140</v>
      </c>
      <c r="B132" s="64" t="s">
        <v>141</v>
      </c>
      <c r="C132" s="82" t="s">
        <v>34</v>
      </c>
      <c r="D132" s="83">
        <v>5</v>
      </c>
      <c r="E132" s="122"/>
      <c r="F132" s="102">
        <f t="shared" si="4"/>
        <v>0</v>
      </c>
    </row>
    <row r="133" spans="1:6" s="32" customFormat="1" x14ac:dyDescent="0.25">
      <c r="A133" s="80"/>
      <c r="B133" s="64"/>
      <c r="C133" s="82"/>
      <c r="D133" s="83"/>
      <c r="F133" s="102"/>
    </row>
    <row r="134" spans="1:6" s="32" customFormat="1" x14ac:dyDescent="0.25">
      <c r="A134" s="84"/>
      <c r="B134" s="85" t="s">
        <v>142</v>
      </c>
      <c r="C134" s="86" t="s">
        <v>36</v>
      </c>
      <c r="D134" s="87"/>
      <c r="E134" s="97"/>
      <c r="F134" s="104">
        <f>SUM(F124:F133)</f>
        <v>0</v>
      </c>
    </row>
    <row r="135" spans="1:6" s="32" customFormat="1" x14ac:dyDescent="0.25">
      <c r="B135" s="64"/>
      <c r="C135" s="65"/>
      <c r="D135" s="66"/>
      <c r="F135" s="67"/>
    </row>
    <row r="136" spans="1:6" s="32" customFormat="1" x14ac:dyDescent="0.25">
      <c r="B136" s="64"/>
      <c r="C136" s="65"/>
      <c r="D136" s="66"/>
      <c r="F136" s="67"/>
    </row>
    <row r="137" spans="1:6" s="32" customFormat="1" x14ac:dyDescent="0.25">
      <c r="B137" s="64"/>
      <c r="C137" s="65"/>
      <c r="D137" s="66"/>
      <c r="F137" s="67"/>
    </row>
    <row r="138" spans="1:6" s="32" customFormat="1" x14ac:dyDescent="0.25">
      <c r="A138" s="128" t="s">
        <v>143</v>
      </c>
      <c r="B138" s="128"/>
      <c r="C138" s="68"/>
      <c r="D138" s="69"/>
      <c r="E138" s="89"/>
      <c r="F138" s="90"/>
    </row>
    <row r="139" spans="1:6" s="32" customFormat="1" ht="30" customHeight="1" x14ac:dyDescent="0.25">
      <c r="A139" s="72" t="s">
        <v>5</v>
      </c>
      <c r="B139" s="73" t="s">
        <v>6</v>
      </c>
      <c r="C139" s="74" t="s">
        <v>7</v>
      </c>
      <c r="D139" s="75" t="s">
        <v>8</v>
      </c>
      <c r="E139" s="76" t="s">
        <v>9</v>
      </c>
      <c r="F139" s="77" t="s">
        <v>10</v>
      </c>
    </row>
    <row r="140" spans="1:6" s="32" customFormat="1" x14ac:dyDescent="0.25">
      <c r="A140" s="78"/>
      <c r="B140" s="64"/>
      <c r="C140" s="65"/>
      <c r="D140" s="66"/>
      <c r="F140" s="96"/>
    </row>
    <row r="141" spans="1:6" s="32" customFormat="1" x14ac:dyDescent="0.25">
      <c r="A141" s="80" t="s">
        <v>144</v>
      </c>
      <c r="B141" s="81" t="s">
        <v>145</v>
      </c>
      <c r="C141" s="82" t="s">
        <v>13</v>
      </c>
      <c r="D141" s="83">
        <v>1</v>
      </c>
      <c r="F141" s="102">
        <f>E141*D141</f>
        <v>0</v>
      </c>
    </row>
    <row r="142" spans="1:6" s="32" customFormat="1" x14ac:dyDescent="0.25">
      <c r="A142" s="80" t="s">
        <v>146</v>
      </c>
      <c r="B142" s="81" t="s">
        <v>147</v>
      </c>
      <c r="C142" s="82" t="s">
        <v>13</v>
      </c>
      <c r="D142" s="83">
        <v>1</v>
      </c>
      <c r="F142" s="102">
        <f>E142*D142</f>
        <v>0</v>
      </c>
    </row>
    <row r="143" spans="1:6" s="32" customFormat="1" x14ac:dyDescent="0.25">
      <c r="A143" s="80" t="s">
        <v>148</v>
      </c>
      <c r="B143" s="81" t="s">
        <v>149</v>
      </c>
      <c r="C143" s="82" t="s">
        <v>13</v>
      </c>
      <c r="D143" s="83">
        <v>1</v>
      </c>
      <c r="F143" s="102">
        <f>E143*D143</f>
        <v>0</v>
      </c>
    </row>
    <row r="144" spans="1:6" s="32" customFormat="1" x14ac:dyDescent="0.25">
      <c r="A144" s="80" t="s">
        <v>150</v>
      </c>
      <c r="B144" s="81" t="s">
        <v>151</v>
      </c>
      <c r="C144" s="82" t="s">
        <v>13</v>
      </c>
      <c r="D144" s="83">
        <v>1</v>
      </c>
      <c r="F144" s="102">
        <f>E144*D144</f>
        <v>0</v>
      </c>
    </row>
    <row r="145" spans="1:9" s="32" customFormat="1" x14ac:dyDescent="0.25">
      <c r="A145" s="80" t="s">
        <v>152</v>
      </c>
      <c r="B145" s="81" t="s">
        <v>153</v>
      </c>
      <c r="C145" s="82" t="s">
        <v>154</v>
      </c>
      <c r="D145" s="83">
        <v>1</v>
      </c>
      <c r="F145" s="102">
        <f>E145*D145</f>
        <v>0</v>
      </c>
    </row>
    <row r="146" spans="1:9" s="32" customFormat="1" x14ac:dyDescent="0.25">
      <c r="A146" s="78"/>
      <c r="B146" s="64"/>
      <c r="C146" s="65"/>
      <c r="D146" s="66"/>
      <c r="F146" s="103"/>
    </row>
    <row r="147" spans="1:9" s="32" customFormat="1" x14ac:dyDescent="0.25">
      <c r="A147" s="84"/>
      <c r="B147" s="85" t="s">
        <v>155</v>
      </c>
      <c r="C147" s="86" t="s">
        <v>36</v>
      </c>
      <c r="D147" s="87"/>
      <c r="E147" s="97"/>
      <c r="F147" s="104">
        <f>SUM(F141:F146)</f>
        <v>0</v>
      </c>
    </row>
    <row r="148" spans="1:9" s="32" customFormat="1" x14ac:dyDescent="0.25">
      <c r="B148" s="64"/>
      <c r="C148" s="65"/>
      <c r="D148" s="66"/>
      <c r="F148" s="105"/>
    </row>
    <row r="149" spans="1:9" s="32" customFormat="1" x14ac:dyDescent="0.25">
      <c r="A149" s="129" t="s">
        <v>156</v>
      </c>
      <c r="B149" s="129"/>
      <c r="C149" s="98"/>
      <c r="D149" s="99"/>
      <c r="E149" s="100"/>
      <c r="F149" s="106">
        <f>F25+F36+F53+F68+F77+F90+F104+F118+F134+F147</f>
        <v>0</v>
      </c>
    </row>
    <row r="150" spans="1:9" s="32" customFormat="1" x14ac:dyDescent="0.25">
      <c r="A150" s="101"/>
      <c r="B150" s="101" t="s">
        <v>158</v>
      </c>
      <c r="C150" s="98"/>
      <c r="D150" s="99"/>
      <c r="E150" s="100"/>
      <c r="F150" s="106">
        <f>F149*0.23</f>
        <v>0</v>
      </c>
    </row>
    <row r="151" spans="1:9" x14ac:dyDescent="0.25">
      <c r="A151" s="129" t="s">
        <v>159</v>
      </c>
      <c r="B151" s="129"/>
      <c r="C151" s="98"/>
      <c r="D151" s="99"/>
      <c r="E151" s="100"/>
      <c r="F151" s="106">
        <f>F150+F149</f>
        <v>0</v>
      </c>
      <c r="I151" s="32"/>
    </row>
  </sheetData>
  <mergeCells count="18">
    <mergeCell ref="A94:B94"/>
    <mergeCell ref="A107:B107"/>
    <mergeCell ref="A109:B109"/>
    <mergeCell ref="A121:B121"/>
    <mergeCell ref="A151:B151"/>
    <mergeCell ref="A138:B138"/>
    <mergeCell ref="A149:B149"/>
    <mergeCell ref="A4:B4"/>
    <mergeCell ref="A5:B5"/>
    <mergeCell ref="A6:B6"/>
    <mergeCell ref="A7:B7"/>
    <mergeCell ref="A8:B8"/>
    <mergeCell ref="A82:B82"/>
    <mergeCell ref="A10:B10"/>
    <mergeCell ref="A28:B28"/>
    <mergeCell ref="A41:B41"/>
    <mergeCell ref="A58:B58"/>
    <mergeCell ref="A72:B72"/>
  </mergeCells>
  <pageMargins left="0.7" right="0.7" top="0.36388888888888898" bottom="0.31666666666666698" header="0.51180555555555496" footer="0.51180555555555496"/>
  <pageSetup paperSize="9" scale="84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výmer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PROJEKTY</dc:creator>
  <dc:description/>
  <cp:lastModifiedBy>Kováč Dalibor, Ing.</cp:lastModifiedBy>
  <cp:revision>2</cp:revision>
  <cp:lastPrinted>2024-12-17T09:31:54Z</cp:lastPrinted>
  <dcterms:created xsi:type="dcterms:W3CDTF">2017-04-27T07:13:18Z</dcterms:created>
  <dcterms:modified xsi:type="dcterms:W3CDTF">2025-05-05T05:41:57Z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