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"/>
    </mc:Choice>
  </mc:AlternateContent>
  <xr:revisionPtr revIDLastSave="0" documentId="13_ncr:1_{F0C0145F-84A1-4056-8B01-C1B118219CF4}" xr6:coauthVersionLast="47" xr6:coauthVersionMax="47" xr10:uidLastSave="{00000000-0000-0000-0000-000000000000}"/>
  <bookViews>
    <workbookView xWindow="1020" yWindow="60" windowWidth="27780" windowHeight="15420" xr2:uid="{00000000-000D-0000-FFFF-FFFF00000000}"/>
  </bookViews>
  <sheets>
    <sheet name="Výkaz vým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5" i="1" l="1"/>
  <c r="F136" i="1"/>
  <c r="F137" i="1"/>
  <c r="F138" i="1"/>
  <c r="F139" i="1"/>
  <c r="F140" i="1"/>
  <c r="F141" i="1"/>
  <c r="F142" i="1"/>
  <c r="F143" i="1"/>
  <c r="F144" i="1"/>
  <c r="F134" i="1"/>
  <c r="F123" i="1"/>
  <c r="F124" i="1"/>
  <c r="F125" i="1"/>
  <c r="F126" i="1"/>
  <c r="F127" i="1"/>
  <c r="F122" i="1"/>
  <c r="F114" i="1"/>
  <c r="F115" i="1"/>
  <c r="F113" i="1"/>
  <c r="F96" i="1"/>
  <c r="F97" i="1"/>
  <c r="F98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73" i="1"/>
  <c r="F45" i="1"/>
  <c r="F46" i="1"/>
  <c r="F47" i="1"/>
  <c r="F48" i="1"/>
  <c r="F49" i="1"/>
  <c r="F50" i="1"/>
  <c r="F51" i="1"/>
  <c r="F52" i="1"/>
  <c r="F44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3" i="1"/>
  <c r="F103" i="1"/>
  <c r="F60" i="1"/>
  <c r="F155" i="1"/>
  <c r="F156" i="1"/>
  <c r="F157" i="1"/>
  <c r="F158" i="1"/>
  <c r="F154" i="1"/>
  <c r="F166" i="1"/>
  <c r="F167" i="1"/>
  <c r="F168" i="1"/>
  <c r="F169" i="1"/>
  <c r="F170" i="1"/>
  <c r="F171" i="1"/>
  <c r="F172" i="1"/>
  <c r="F173" i="1"/>
  <c r="F174" i="1"/>
  <c r="F175" i="1"/>
  <c r="F165" i="1"/>
  <c r="F183" i="1"/>
  <c r="F184" i="1"/>
  <c r="F185" i="1"/>
  <c r="F186" i="1"/>
  <c r="F182" i="1"/>
  <c r="F100" i="1"/>
  <c r="F101" i="1"/>
  <c r="F102" i="1"/>
  <c r="F104" i="1"/>
  <c r="F105" i="1"/>
  <c r="F106" i="1"/>
  <c r="F99" i="1"/>
  <c r="F66" i="1"/>
  <c r="F59" i="1"/>
  <c r="F61" i="1"/>
  <c r="F62" i="1"/>
  <c r="F63" i="1"/>
  <c r="F64" i="1"/>
  <c r="F65" i="1"/>
  <c r="F58" i="1"/>
  <c r="F146" i="1" l="1"/>
  <c r="F188" i="1"/>
  <c r="F177" i="1"/>
  <c r="F160" i="1"/>
  <c r="F39" i="1"/>
  <c r="F190" i="1" l="1"/>
  <c r="F117" i="1"/>
  <c r="F68" i="1"/>
  <c r="F53" i="1"/>
  <c r="F129" i="1" l="1"/>
  <c r="F108" i="1"/>
  <c r="F91" i="1" l="1"/>
  <c r="F149" i="1" s="1"/>
  <c r="F192" i="1" s="1"/>
  <c r="F193" i="1" s="1"/>
  <c r="F194" i="1" s="1"/>
</calcChain>
</file>

<file path=xl/sharedStrings.xml><?xml version="1.0" encoding="utf-8"?>
<sst xmlns="http://schemas.openxmlformats.org/spreadsheetml/2006/main" count="434" uniqueCount="266">
  <si>
    <t>Názov</t>
  </si>
  <si>
    <t>Jednotka</t>
  </si>
  <si>
    <t>Množstvo</t>
  </si>
  <si>
    <t>Hadica  HDPE PE-100 1,0Mpa 32/2,0mm bal. po 100m</t>
  </si>
  <si>
    <t>bm</t>
  </si>
  <si>
    <t>ks</t>
  </si>
  <si>
    <t>m2</t>
  </si>
  <si>
    <t>bal</t>
  </si>
  <si>
    <t>Teflonová páska ECO  12mm x 10 m x 0,075 mm</t>
  </si>
  <si>
    <t>01.01</t>
  </si>
  <si>
    <t>01.02</t>
  </si>
  <si>
    <t>01.03</t>
  </si>
  <si>
    <t>02.01</t>
  </si>
  <si>
    <t>02.02</t>
  </si>
  <si>
    <t>02.03</t>
  </si>
  <si>
    <t>03.01</t>
  </si>
  <si>
    <t>03.02</t>
  </si>
  <si>
    <t>03.03</t>
  </si>
  <si>
    <t>03.04</t>
  </si>
  <si>
    <t>04.01</t>
  </si>
  <si>
    <t>04.02</t>
  </si>
  <si>
    <t>05.01</t>
  </si>
  <si>
    <t>05.02</t>
  </si>
  <si>
    <t>05.03</t>
  </si>
  <si>
    <t>05.04</t>
  </si>
  <si>
    <t>06.01</t>
  </si>
  <si>
    <t>06.02</t>
  </si>
  <si>
    <t>06.03</t>
  </si>
  <si>
    <t>07.01</t>
  </si>
  <si>
    <t>07.02</t>
  </si>
  <si>
    <t>P.č.:</t>
  </si>
  <si>
    <t>CELKOM</t>
  </si>
  <si>
    <t>01.04</t>
  </si>
  <si>
    <t>01.05</t>
  </si>
  <si>
    <t>01.06</t>
  </si>
  <si>
    <t>01.07</t>
  </si>
  <si>
    <t>01.08</t>
  </si>
  <si>
    <t xml:space="preserve">Cena  celkom v € bez DPH </t>
  </si>
  <si>
    <t>Vyhĺbenie ryhy PE rúry + komunikačné káble</t>
  </si>
  <si>
    <t>Zásyp ryhy pre PE rúry + komunikačné káble</t>
  </si>
  <si>
    <t>10.01</t>
  </si>
  <si>
    <t>10.02</t>
  </si>
  <si>
    <t>10.03</t>
  </si>
  <si>
    <t>10.05</t>
  </si>
  <si>
    <t>Naprogramovanie riadiacej jednotky</t>
  </si>
  <si>
    <t>Zriadenie staveniska</t>
  </si>
  <si>
    <t>Príprava a tlač jednotlivých etáp závlahového systému</t>
  </si>
  <si>
    <t>Jarné spustenie AZS</t>
  </si>
  <si>
    <t>Mimo záručný servis (cena za hod)</t>
  </si>
  <si>
    <t>Jednotková cena v € bez DPH</t>
  </si>
  <si>
    <t>hod</t>
  </si>
  <si>
    <t>Profesia: Závlahové systémy</t>
  </si>
  <si>
    <t>Teflonová niť TANGIT/UNI-LOCK 80m</t>
  </si>
  <si>
    <t>SUMA 1</t>
  </si>
  <si>
    <t>SUMA 2</t>
  </si>
  <si>
    <t>SUMA 3</t>
  </si>
  <si>
    <t>SUMA 4</t>
  </si>
  <si>
    <t>SUMA 5</t>
  </si>
  <si>
    <t>SUMA 6</t>
  </si>
  <si>
    <t>SUMA 7</t>
  </si>
  <si>
    <t>SUMA 9</t>
  </si>
  <si>
    <t>Uloženie a pripojenie komunikačného kábla</t>
  </si>
  <si>
    <t>SUMA 10</t>
  </si>
  <si>
    <t xml:space="preserve">ROZPOČET NA ZÁVLAHOVÝ MATERIÁL A PRÁCU PRE AZS </t>
  </si>
  <si>
    <t>01.09</t>
  </si>
  <si>
    <t>01.10</t>
  </si>
  <si>
    <t>01.11</t>
  </si>
  <si>
    <t>03.05</t>
  </si>
  <si>
    <t>01.12</t>
  </si>
  <si>
    <t>01.13</t>
  </si>
  <si>
    <t>07.04</t>
  </si>
  <si>
    <t>05.05</t>
  </si>
  <si>
    <t>05.06</t>
  </si>
  <si>
    <t>2. KVAPKOVÁ ZÁVLAHA ZÁHONOVEJ VÝSADBY, PRIPOJENIE A PRÍSLUŠENSTVO</t>
  </si>
  <si>
    <t>02.04</t>
  </si>
  <si>
    <t>02.05</t>
  </si>
  <si>
    <t>02.06</t>
  </si>
  <si>
    <t>HQB-1"F mosadz. hydrantové pripojenie</t>
  </si>
  <si>
    <t>HK-1"kľúč mosadz. k hydrantu</t>
  </si>
  <si>
    <t>01.14</t>
  </si>
  <si>
    <t>05.07</t>
  </si>
  <si>
    <t>05.08</t>
  </si>
  <si>
    <t>Ostatný elektroinštalačný materiál ( káble,spojovací materiál, kotvenie, konzoly.....)</t>
  </si>
  <si>
    <t>07.03</t>
  </si>
  <si>
    <t>09.01</t>
  </si>
  <si>
    <t>Ostatné pripájacie PE-tvarovky ( koleno, prechodka)</t>
  </si>
  <si>
    <t>09.02</t>
  </si>
  <si>
    <t>09.03</t>
  </si>
  <si>
    <t>09.04</t>
  </si>
  <si>
    <t>09.05</t>
  </si>
  <si>
    <t>Vytýčenie ventilových boxov a trás rozvodov, rozmerania liniek kvapkovej hadice</t>
  </si>
  <si>
    <t>Výkop pre ventilové boxy, odizolovanie a podsyp drenážnym štrkom</t>
  </si>
  <si>
    <t>Uloženie a pripojenie PE rúr</t>
  </si>
  <si>
    <t>10.04</t>
  </si>
  <si>
    <t>SUMA 11</t>
  </si>
  <si>
    <t>11.01</t>
  </si>
  <si>
    <t>11.02</t>
  </si>
  <si>
    <t>11.03</t>
  </si>
  <si>
    <t>11.04</t>
  </si>
  <si>
    <t>11.05</t>
  </si>
  <si>
    <t>Podsypový materiál, štrk fr 8-16mm</t>
  </si>
  <si>
    <t>m3</t>
  </si>
  <si>
    <t>Uzemňovacia sada Zn/Fe</t>
  </si>
  <si>
    <t>07.05</t>
  </si>
  <si>
    <t>05.09</t>
  </si>
  <si>
    <t>05.10</t>
  </si>
  <si>
    <t>05.11</t>
  </si>
  <si>
    <t>Hadica  HDPE PE-100 1,0Mpa 40/2,4mm bal. po 100m</t>
  </si>
  <si>
    <t>Hadica  HDPE PE-100 1,0Mpa 50/3mm bal.po 100m</t>
  </si>
  <si>
    <t>Hadica LDPE PE-40 0,6MPa 16/1,5mm bal. po 50m/predaj na celý kotúč</t>
  </si>
  <si>
    <t>Hadica LDPE PE-40 0,6Mpa 20/1,5mm bal. po 50m/predaj na celý kotúč</t>
  </si>
  <si>
    <t>RB Kvapková hadica PC (kompenz.tlaku),  XFD 16mm - 33cm - 2.3l/hod x 100bm</t>
  </si>
  <si>
    <t>Elektromag. ventil ICV-101G-B, s reg.prietoku, 1" Vn-Vn, 24V/AC /kart.8ks</t>
  </si>
  <si>
    <t>Ventil guľový 1" s odvodnením vnútorný závit páka 12/48ks/kart.</t>
  </si>
  <si>
    <t>Elektromag. ventil ICV-151G-B, s reg.prietoku, 11/2" Vn-Vn, 24V/AC, /kart.8ks</t>
  </si>
  <si>
    <t>Ventil guľový 6/4" s odvodnením vnútorný závit páka 4/16ks/kart.</t>
  </si>
  <si>
    <t>Spojka pre PE 40x1"M_PN16, 5/100ks-box</t>
  </si>
  <si>
    <t>Spojka pre PE 32x1"M_PN16, 10/160ks-box</t>
  </si>
  <si>
    <t>Koleno pre PE 32x1"M_PN16, 10/120ks-box</t>
  </si>
  <si>
    <t>Holendrový T kus 1" , vo-vn-vn závit PVC/šedý, 20/120ks-box</t>
  </si>
  <si>
    <t>Holendrový radový 2T kus 1" ,vo-vn-vn-vn závit PVC/šedý, 60 ks - box</t>
  </si>
  <si>
    <t>Holendrový radový 3T kus 1" ,vo-vn-vn-vn-vn závit PVC/šedý, 50ks-box</t>
  </si>
  <si>
    <t>Holendrový radový 4T kus 1" ,vo-vn-vn-vn-vn-vn závit PVC/šedý, 40ks-box</t>
  </si>
  <si>
    <t>Viečko závit. 1"F, PN16_20/1300ks-box</t>
  </si>
  <si>
    <t>Vsuvka 1"M, PN16_20/700ks-box</t>
  </si>
  <si>
    <t>Regulátor tlaku PSI-M40 2,8bar 0,45-5m3/h  1" vnz</t>
  </si>
  <si>
    <t>Spojka red. pre PE 50x40mm_PN16, 5/40ks-box A</t>
  </si>
  <si>
    <t>T kus pre PE 32mm_PN16, 10/50ks-box</t>
  </si>
  <si>
    <t>T kus red. pre PE 50x32x50mm_PN16, 25ks-box A</t>
  </si>
  <si>
    <t>T kus red. pre PE 40x32x40mm_PN16, 5/35ks-box</t>
  </si>
  <si>
    <t>Spojka red. pre PE 40x20mm_PN16, 5/60ks-box</t>
  </si>
  <si>
    <t>Spojka red. pre PE 32x20mm_PN16, 10/120ks-box</t>
  </si>
  <si>
    <t>Navrtávacia objímka 40-3/4" 150ks-box</t>
  </si>
  <si>
    <t>Navrtávacia objímka 32-3/4" 180ks-box</t>
  </si>
  <si>
    <t>Spojka pre PE 32x3/4"F_PN16, 10/160ks-box</t>
  </si>
  <si>
    <t>Koleno 20mm x 3/4" vonkajší závit IT 50/350ks/box</t>
  </si>
  <si>
    <t>Koleno 16mm x 1/2" vonkajší závit IT 50/450ks/box</t>
  </si>
  <si>
    <t>Koleno 16mm x 3/4" vonkajší závit IT 50/450ks/box</t>
  </si>
  <si>
    <t>Spojka priama 16mm x 3/4" vonkajší závit IT 50/500ks/box</t>
  </si>
  <si>
    <t>Postrekovač I-20-04-SS, nerez, výsuv 10cm, uhol 50°-360°, sada 8+4 trysiek/ kart.20ks</t>
  </si>
  <si>
    <t>Postrekovač PROS-04-PRS-40, bez trysky, výsuv 10cm, reg.tlaku 2,8bar/kart.50ks</t>
  </si>
  <si>
    <t>Tryska MP-1000-210, dostrek 3,7-4,5m, nast. uhol 210°-270°, bal. 10/200ks-box</t>
  </si>
  <si>
    <t>Tryska MP-1000-90, dostrek 3,7-4,5m, nast. uhol 90°-210°, bal. 10/200ks-box</t>
  </si>
  <si>
    <t>Tryska MP-2000-210, dostrek 5,2-6,4m, nast. uhol 210°-270°, bal. 10/200ks-box</t>
  </si>
  <si>
    <t>Tryska MP-2000-360, dostrek 5,2-6,4m, pevný uhol 360°, bal. 10/200ks-box</t>
  </si>
  <si>
    <t>Tryska MP-2000-90, dostrek 5,2-6,4m, nast. uhol 90°-210°, bal. 10/200ks-box</t>
  </si>
  <si>
    <t>Tryska MP-3000-360, dostrek 7,6-9,1 m, pevný uhol 360°, bal. 10/200ks-box</t>
  </si>
  <si>
    <t>Tryska MP-3000-90, dostrek 7,6-9,1m, nast. uhol 90°-210°, bal. 10/200ks-box</t>
  </si>
  <si>
    <t>Tryska MP-800SR-90, dostrek 1,8-3,5m, nast. uhol 90°-210°, bal. 10/200ks-box</t>
  </si>
  <si>
    <t>Tryska MP-CORNER, dostrek 2,5-4,5m, nast. uhol 45°-105°, bal. 10/200ks-box</t>
  </si>
  <si>
    <t>Tryska MP-LCS-515, dostrek 1.5x4.6m, ľavý roh, bal. 10/200ks-box</t>
  </si>
  <si>
    <t>Tryska MP-RCS-515,dostrek 1.5x4.6m, pravý roh, bal. 10/200ks-box</t>
  </si>
  <si>
    <t>Tryska MP-SS-530, dostrek 1.5x9.1m, stredový, bal. 10/200ks-box</t>
  </si>
  <si>
    <t>Riadiaca jednotka I-CORE-600-PL, 6-30 sekcií, plast.skrinka /kart.1ks</t>
  </si>
  <si>
    <t>Modul rozširovací ICM-600 o 6 sekcií k riad.jednotke I-CORE, 6ks-box</t>
  </si>
  <si>
    <t>WSS-SEN (SOLAR-SYNC),  bezdrôtový, sada-senzor+príjmač /kart.1ks</t>
  </si>
  <si>
    <t>Irricable 13/75 komunikačný kábel 13žil./0,8mm2/75m</t>
  </si>
  <si>
    <t>Irricable 7/75 komunikačný kábel 7žil./0,8mm2/75m</t>
  </si>
  <si>
    <t>Irricable 10/75 AWG komunikačný kábel 10žil./0,8mm2/75m</t>
  </si>
  <si>
    <t>Irricable 3/75 komunikačný kábel 3žil./0,8mm2/75m</t>
  </si>
  <si>
    <t>Vodovzd. konektor č. DBO/B-6 do 600V, modrá tuba 1ks, 100 ks - box</t>
  </si>
  <si>
    <t>Vodovzdorný konektor 3M (veľký) MGC do 600V</t>
  </si>
  <si>
    <t>JUMBO ventilová šachta, 640x500x300mm (d x š x v), 112ks/pal</t>
  </si>
  <si>
    <t>ŠTANDARD ventilová šachta, 510x380x300mm (d x š x v), 168ks/pal</t>
  </si>
  <si>
    <t>LARGE kruhová ventilová šachta, veľká, 300/240x250mm (š x v), 396ks/pal</t>
  </si>
  <si>
    <t>Geotextília NETEX-MB PE 50 x 2,2 m (300g/m2)/110m2 rolka</t>
  </si>
  <si>
    <t>Filter diskový 2" Super AZUD Helix System 2SR / 130 mic/30m3, max.10bar,</t>
  </si>
  <si>
    <t>Redukcia závit. 2"F x 1 1/2"M, PN10_5/140ks-box</t>
  </si>
  <si>
    <t>T-kus mosadz FF 6/4", 5ks-bal.</t>
  </si>
  <si>
    <t>Šróbenie kúr. priame mosadz MF 6/4", 6ks-bal.</t>
  </si>
  <si>
    <t>Vsuvka mosadz MM 6/4", 5ks-bal</t>
  </si>
  <si>
    <t>Redukcia mosadz MF 6/4" x 5/4", 5/20ks-bal.</t>
  </si>
  <si>
    <t>Vsuvka redukovaná mosadz MM 1" x 5/4", 10/80ks-bal.</t>
  </si>
  <si>
    <t>Spojka pre PE 50x1 1/2"M_PN16, 5/50ks-box A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</si>
  <si>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</si>
  <si>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</si>
  <si>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</si>
  <si>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</si>
  <si>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</si>
  <si>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</si>
  <si>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</si>
  <si>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</si>
  <si>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</si>
  <si>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</si>
  <si>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</si>
  <si>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1. POSTREKOVAČE + TRYSKY, PRIPOJENIE A PRÍSLUŠENSTVO</t>
  </si>
  <si>
    <t>Koleno pre PE 32x3/4"F_PN16, 10/120ks-box</t>
  </si>
  <si>
    <t>T-kus 16mm x 3/4" x 16mm vonk.závit IT 30/240ks/box</t>
  </si>
  <si>
    <t>Spojka priama 16mm x 16mm IT 50/400ks/box</t>
  </si>
  <si>
    <t>T-kus 16mm x 16mm x 16mm IT 30/210ks/box</t>
  </si>
  <si>
    <t>Držiak kvapkovej hadice IT - 1000 ks/ bal -cena za bal.</t>
  </si>
  <si>
    <t>Adaptér 16mm x 1/2" vnz pre LFV ventil</t>
  </si>
  <si>
    <t>Netafim TLFV-1 preplachovací ventil kvapkovej hadice, 1/2" voz, hnedý</t>
  </si>
  <si>
    <t>02.07</t>
  </si>
  <si>
    <t>02.08</t>
  </si>
  <si>
    <t>3. ROZVODY VODY, PRIPÁJACIE TVAROVKY  A PRÍSLUŠENSTVO</t>
  </si>
  <si>
    <t>04.03</t>
  </si>
  <si>
    <t>04.04</t>
  </si>
  <si>
    <t>04.05</t>
  </si>
  <si>
    <t>04.06</t>
  </si>
  <si>
    <t>04.07</t>
  </si>
  <si>
    <t>04.08</t>
  </si>
  <si>
    <t>04.09</t>
  </si>
  <si>
    <t>04.10</t>
  </si>
  <si>
    <t xml:space="preserve">Ostatné pripájacie PE-tvarovky </t>
  </si>
  <si>
    <t>4. UZATVÁRACIE ARMATÚRY, ROZDEĽOVACIE ARMATÚRY  A PRÍSLUŠENSTVO</t>
  </si>
  <si>
    <t>5. RIADIACI SYSTÉM, KÁBLOVÉ VEDENIE</t>
  </si>
  <si>
    <t xml:space="preserve">6. VENTILOVÉ BOXY </t>
  </si>
  <si>
    <t>04.11</t>
  </si>
  <si>
    <t>04.12</t>
  </si>
  <si>
    <t>04.13</t>
  </si>
  <si>
    <t>04.14</t>
  </si>
  <si>
    <t>04.15</t>
  </si>
  <si>
    <t>04.16</t>
  </si>
  <si>
    <t>04.17</t>
  </si>
  <si>
    <t>03.06</t>
  </si>
  <si>
    <t>03.07</t>
  </si>
  <si>
    <t>03.08</t>
  </si>
  <si>
    <t>03.09</t>
  </si>
  <si>
    <t>7. POMOCNÝ MATERIÁL</t>
  </si>
  <si>
    <t>07.06</t>
  </si>
  <si>
    <t>Chránička PVC rúra DN125</t>
  </si>
  <si>
    <t>Chránička KOPOFLEX rúra DN50</t>
  </si>
  <si>
    <t xml:space="preserve">8. PRÍPOJKA VODY PRE AZS, FILTRÁCIA A  PRIPÁJACIE TVAROVKY </t>
  </si>
  <si>
    <t>08.01</t>
  </si>
  <si>
    <t>08.02</t>
  </si>
  <si>
    <t>08.03</t>
  </si>
  <si>
    <t>08.04</t>
  </si>
  <si>
    <t>08.05</t>
  </si>
  <si>
    <t>08.06</t>
  </si>
  <si>
    <t>08.07</t>
  </si>
  <si>
    <t>08.08</t>
  </si>
  <si>
    <t>08.09</t>
  </si>
  <si>
    <t>08.10</t>
  </si>
  <si>
    <t>08.13</t>
  </si>
  <si>
    <t>Ostatný pomocný materiál (  konzoly, úchyty......)</t>
  </si>
  <si>
    <t>SUMA 8</t>
  </si>
  <si>
    <t>9. VYTYČOVACIE  A 	ZEMNÉ PRÁCE</t>
  </si>
  <si>
    <t>Výkop pre presné osadenie postrekovača</t>
  </si>
  <si>
    <t xml:space="preserve">Uloženie, ukotvenie a pripojenie kvapkovej hadice </t>
  </si>
  <si>
    <t>Montáž elektromagnetického ventila do zostavy vo ventilovom boxe</t>
  </si>
  <si>
    <t>Inštalácia riadiacej jednotky, pripojenie, uzemnenie</t>
  </si>
  <si>
    <t>Montáž  a pripojenie senzora</t>
  </si>
  <si>
    <t>Montážne práce na prípojke vody, filtra, rozvody</t>
  </si>
  <si>
    <t>10. 	MONTÁŽNE PRÁCE</t>
  </si>
  <si>
    <t>10.06</t>
  </si>
  <si>
    <t>10.07</t>
  </si>
  <si>
    <t>10.08</t>
  </si>
  <si>
    <t>10.09</t>
  </si>
  <si>
    <t>Osadenie a pripojenie postrekovača</t>
  </si>
  <si>
    <t>Osadenie chráničky</t>
  </si>
  <si>
    <t>Vyhotovenie prechodky vŕtaním cez betón. stenu na ostrov v jazere</t>
  </si>
  <si>
    <t>10.10</t>
  </si>
  <si>
    <t>10.11</t>
  </si>
  <si>
    <t>11. OSTATNÉ</t>
  </si>
  <si>
    <t>SUMA CELKOM V € (BEZ DPH) ZA ZÁVLAHOVÝ MATERIÁL (SUMA č.1 - č.8)</t>
  </si>
  <si>
    <t>Zazimovanie, odvodnenie AZS</t>
  </si>
  <si>
    <t>SUMA CELKOM V € (BEZ DPH) ZA PRACOVNÉ ÚKONY (SUMA č.9 - č.11)</t>
  </si>
  <si>
    <t xml:space="preserve">Miesto: </t>
  </si>
  <si>
    <t>T kus pre PE 50mm_PN16, 10/50ks-box</t>
  </si>
  <si>
    <t>Suma za závlahu celkom v € bez DPH</t>
  </si>
  <si>
    <t>Vypracoval: Ing. Dušan Daniš, PhD.</t>
  </si>
  <si>
    <t>DPH 23%</t>
  </si>
  <si>
    <t>Suma za závlahu celkom v € s DPH</t>
  </si>
  <si>
    <t xml:space="preserve">Dátum: </t>
  </si>
  <si>
    <t>Názov akcie: Revitalizácia SCHOELLEROVHO parku v Leviciach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</si>
</sst>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 ##0.000"/>
    <numFmt numFmtId="165" formatCode="#\ ##0.0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2" borderId="0" xfId="0" applyFont="1" applyFill="1"/>
    <xf numFmtId="49" fontId="5" fillId="2" borderId="0" xfId="0" applyNumberFormat="1" applyFont="1" applyFill="1" applyAlignment="1">
      <alignment horizontal="center"/>
    </xf>
    <xf numFmtId="0" fontId="4" fillId="0" borderId="0" xfId="0" applyFont="1"/>
    <xf numFmtId="0" fontId="2" fillId="0" borderId="3" xfId="0" applyFont="1" applyBorder="1"/>
    <xf numFmtId="49" fontId="2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/>
    </xf>
    <xf numFmtId="49" fontId="0" fillId="0" borderId="0" xfId="0" applyNumberForma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/>
    <xf numFmtId="49" fontId="1" fillId="2" borderId="5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/>
    <xf numFmtId="0" fontId="7" fillId="0" borderId="8" xfId="0" applyFont="1" applyBorder="1" applyAlignment="1">
      <alignment horizontal="center" wrapText="1"/>
    </xf>
    <xf numFmtId="49" fontId="7" fillId="0" borderId="9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0" borderId="13" xfId="0" applyFont="1" applyBorder="1"/>
    <xf numFmtId="0" fontId="6" fillId="3" borderId="10" xfId="0" applyFont="1" applyFill="1" applyBorder="1"/>
    <xf numFmtId="0" fontId="6" fillId="3" borderId="5" xfId="0" applyFont="1" applyFill="1" applyBorder="1"/>
    <xf numFmtId="0" fontId="6" fillId="0" borderId="7" xfId="0" applyFont="1" applyBorder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center" vertical="center"/>
    </xf>
    <xf numFmtId="165" fontId="8" fillId="0" borderId="1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1" xfId="0" applyFont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3" borderId="10" xfId="0" applyFont="1" applyFill="1" applyBorder="1"/>
    <xf numFmtId="0" fontId="2" fillId="0" borderId="2" xfId="0" applyFont="1" applyBorder="1"/>
    <xf numFmtId="0" fontId="2" fillId="0" borderId="12" xfId="0" applyFont="1" applyBorder="1"/>
    <xf numFmtId="0" fontId="2" fillId="0" borderId="7" xfId="0" applyFont="1" applyBorder="1"/>
    <xf numFmtId="0" fontId="2" fillId="3" borderId="5" xfId="0" applyFont="1" applyFill="1" applyBorder="1"/>
    <xf numFmtId="164" fontId="2" fillId="0" borderId="0" xfId="0" applyNumberFormat="1" applyFont="1"/>
    <xf numFmtId="49" fontId="3" fillId="4" borderId="5" xfId="0" applyNumberFormat="1" applyFont="1" applyFill="1" applyBorder="1" applyAlignment="1">
      <alignment vertical="center"/>
    </xf>
    <xf numFmtId="1" fontId="3" fillId="4" borderId="5" xfId="0" applyNumberFormat="1" applyFont="1" applyFill="1" applyBorder="1" applyAlignment="1">
      <alignment vertical="center"/>
    </xf>
    <xf numFmtId="0" fontId="3" fillId="4" borderId="5" xfId="0" applyFont="1" applyFill="1" applyBorder="1"/>
    <xf numFmtId="49" fontId="3" fillId="0" borderId="5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vertical="center"/>
    </xf>
    <xf numFmtId="0" fontId="3" fillId="0" borderId="5" xfId="0" applyFont="1" applyBorder="1"/>
    <xf numFmtId="49" fontId="1" fillId="0" borderId="0" xfId="0" applyNumberFormat="1" applyFont="1" applyAlignment="1">
      <alignment horizontal="left"/>
    </xf>
    <xf numFmtId="2" fontId="2" fillId="0" borderId="13" xfId="0" applyNumberFormat="1" applyFont="1" applyBorder="1" applyAlignment="1">
      <alignment horizontal="right"/>
    </xf>
    <xf numFmtId="2" fontId="3" fillId="0" borderId="11" xfId="0" applyNumberFormat="1" applyFont="1" applyBorder="1" applyAlignment="1">
      <alignment horizontal="center"/>
    </xf>
    <xf numFmtId="2" fontId="2" fillId="0" borderId="13" xfId="0" applyNumberFormat="1" applyFont="1" applyBorder="1"/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4" borderId="10" xfId="0" applyNumberFormat="1" applyFont="1" applyFill="1" applyBorder="1"/>
    <xf numFmtId="2" fontId="2" fillId="0" borderId="14" xfId="0" applyNumberFormat="1" applyFont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2" fontId="6" fillId="0" borderId="15" xfId="0" applyNumberFormat="1" applyFont="1" applyBorder="1"/>
    <xf numFmtId="2" fontId="3" fillId="0" borderId="10" xfId="0" applyNumberFormat="1" applyFont="1" applyBorder="1"/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H194"/>
  <sheetViews>
    <sheetView tabSelected="1" zoomScale="110" zoomScaleNormal="110" workbookViewId="0">
      <selection activeCell="A6" sqref="A6:B6"/>
    </sheetView>
  </sheetViews>
  <sheetFormatPr defaultRowHeight="15" x14ac:dyDescent="0.25"/>
  <cols>
    <col min="1" max="1" width="8.85546875"/>
    <col min="2" max="2" width="97.42578125" style="1" customWidth="1"/>
    <col min="3" max="3" width="10" style="10" bestFit="1" customWidth="1"/>
    <col min="4" max="4" width="12" style="14" customWidth="1"/>
    <col min="5" max="5" width="15" bestFit="1" customWidth="1"/>
    <col min="6" max="6" width="12.28515625" customWidth="1"/>
  </cols>
  <sheetData>
    <row r="1" spans="1:6" ht="14.45" x14ac:dyDescent="0.3"/>
    <row r="2" spans="1:6" s="5" customFormat="1" ht="18.75" x14ac:dyDescent="0.3">
      <c r="A2" s="3"/>
      <c r="B2" s="4" t="s">
        <v>63</v>
      </c>
      <c r="C2" s="11"/>
      <c r="D2" s="15"/>
      <c r="E2" s="22"/>
      <c r="F2" s="22"/>
    </row>
    <row r="3" spans="1:6" ht="14.45" x14ac:dyDescent="0.3"/>
    <row r="4" spans="1:6" x14ac:dyDescent="0.25">
      <c r="A4" s="104" t="s">
        <v>265</v>
      </c>
      <c r="B4" s="104"/>
      <c r="E4" s="21"/>
    </row>
    <row r="5" spans="1:6" x14ac:dyDescent="0.25">
      <c r="A5" s="104" t="s">
        <v>258</v>
      </c>
      <c r="B5" s="104"/>
      <c r="E5" s="21"/>
    </row>
    <row r="6" spans="1:6" x14ac:dyDescent="0.25">
      <c r="A6" s="104" t="s">
        <v>261</v>
      </c>
      <c r="B6" s="104"/>
      <c r="E6" s="21"/>
    </row>
    <row r="7" spans="1:6" x14ac:dyDescent="0.25">
      <c r="A7" s="104" t="s">
        <v>264</v>
      </c>
      <c r="B7" s="104"/>
      <c r="E7" s="21"/>
    </row>
    <row r="8" spans="1:6" x14ac:dyDescent="0.25">
      <c r="A8" s="104" t="s">
        <v>51</v>
      </c>
      <c r="B8" s="104"/>
      <c r="E8" s="21"/>
    </row>
    <row r="9" spans="1:6" ht="14.45" x14ac:dyDescent="0.3">
      <c r="E9" s="21"/>
    </row>
    <row r="10" spans="1:6" x14ac:dyDescent="0.25">
      <c r="A10" s="109" t="s">
        <v>185</v>
      </c>
      <c r="B10" s="110"/>
      <c r="C10" s="23"/>
      <c r="D10" s="24"/>
      <c r="E10" s="25"/>
      <c r="F10" s="26"/>
    </row>
    <row r="11" spans="1:6" s="30" customFormat="1" ht="30.6" customHeight="1" x14ac:dyDescent="0.25">
      <c r="A11" s="27" t="s">
        <v>30</v>
      </c>
      <c r="B11" s="28" t="s">
        <v>0</v>
      </c>
      <c r="C11" s="67" t="s">
        <v>1</v>
      </c>
      <c r="D11" s="68" t="s">
        <v>2</v>
      </c>
      <c r="E11" s="65" t="s">
        <v>49</v>
      </c>
      <c r="F11" s="66" t="s">
        <v>37</v>
      </c>
    </row>
    <row r="12" spans="1:6" s="33" customFormat="1" x14ac:dyDescent="0.25">
      <c r="A12" s="6"/>
      <c r="B12" s="2"/>
      <c r="C12" s="12"/>
      <c r="D12" s="16"/>
      <c r="E12" s="31"/>
      <c r="F12" s="32"/>
    </row>
    <row r="13" spans="1:6" s="33" customFormat="1" x14ac:dyDescent="0.25">
      <c r="A13" s="7" t="s">
        <v>9</v>
      </c>
      <c r="B13" s="2" t="s">
        <v>139</v>
      </c>
      <c r="C13" s="19" t="s">
        <v>5</v>
      </c>
      <c r="D13" s="29">
        <v>23</v>
      </c>
      <c r="E13" s="29"/>
      <c r="F13" s="91">
        <f>SUM(D13*E13)</f>
        <v>0</v>
      </c>
    </row>
    <row r="14" spans="1:6" s="33" customFormat="1" x14ac:dyDescent="0.25">
      <c r="A14" s="7" t="s">
        <v>10</v>
      </c>
      <c r="B14" s="2" t="s">
        <v>140</v>
      </c>
      <c r="C14" s="19" t="s">
        <v>5</v>
      </c>
      <c r="D14" s="29">
        <v>96</v>
      </c>
      <c r="E14" s="29"/>
      <c r="F14" s="91">
        <f t="shared" ref="F14:F37" si="0">SUM(D14*E14)</f>
        <v>0</v>
      </c>
    </row>
    <row r="15" spans="1:6" s="33" customFormat="1" x14ac:dyDescent="0.25">
      <c r="A15" s="7" t="s">
        <v>11</v>
      </c>
      <c r="B15" s="2" t="s">
        <v>141</v>
      </c>
      <c r="C15" s="19" t="s">
        <v>5</v>
      </c>
      <c r="D15" s="29">
        <v>2</v>
      </c>
      <c r="E15" s="29"/>
      <c r="F15" s="91">
        <f t="shared" si="0"/>
        <v>0</v>
      </c>
    </row>
    <row r="16" spans="1:6" s="33" customFormat="1" x14ac:dyDescent="0.25">
      <c r="A16" s="7" t="s">
        <v>32</v>
      </c>
      <c r="B16" s="2" t="s">
        <v>142</v>
      </c>
      <c r="C16" s="19" t="s">
        <v>5</v>
      </c>
      <c r="D16" s="29">
        <v>5</v>
      </c>
      <c r="E16" s="29"/>
      <c r="F16" s="91">
        <f t="shared" si="0"/>
        <v>0</v>
      </c>
    </row>
    <row r="17" spans="1:6" s="33" customFormat="1" x14ac:dyDescent="0.25">
      <c r="A17" s="7" t="s">
        <v>33</v>
      </c>
      <c r="B17" s="2" t="s">
        <v>143</v>
      </c>
      <c r="C17" s="19" t="s">
        <v>5</v>
      </c>
      <c r="D17" s="29">
        <v>1</v>
      </c>
      <c r="E17" s="29"/>
      <c r="F17" s="91">
        <f t="shared" si="0"/>
        <v>0</v>
      </c>
    </row>
    <row r="18" spans="1:6" s="33" customFormat="1" x14ac:dyDescent="0.25">
      <c r="A18" s="7" t="s">
        <v>34</v>
      </c>
      <c r="B18" s="2" t="s">
        <v>144</v>
      </c>
      <c r="C18" s="19" t="s">
        <v>5</v>
      </c>
      <c r="D18" s="29">
        <v>3</v>
      </c>
      <c r="E18" s="29"/>
      <c r="F18" s="91">
        <f t="shared" si="0"/>
        <v>0</v>
      </c>
    </row>
    <row r="19" spans="1:6" s="33" customFormat="1" x14ac:dyDescent="0.25">
      <c r="A19" s="7" t="s">
        <v>35</v>
      </c>
      <c r="B19" s="2" t="s">
        <v>145</v>
      </c>
      <c r="C19" s="19" t="s">
        <v>5</v>
      </c>
      <c r="D19" s="29">
        <v>9</v>
      </c>
      <c r="E19" s="29"/>
      <c r="F19" s="91">
        <f t="shared" si="0"/>
        <v>0</v>
      </c>
    </row>
    <row r="20" spans="1:6" s="33" customFormat="1" x14ac:dyDescent="0.25">
      <c r="A20" s="7" t="s">
        <v>36</v>
      </c>
      <c r="B20" s="2" t="s">
        <v>146</v>
      </c>
      <c r="C20" s="19" t="s">
        <v>5</v>
      </c>
      <c r="D20" s="29">
        <v>5</v>
      </c>
      <c r="E20" s="29"/>
      <c r="F20" s="91">
        <f t="shared" si="0"/>
        <v>0</v>
      </c>
    </row>
    <row r="21" spans="1:6" s="33" customFormat="1" x14ac:dyDescent="0.25">
      <c r="A21" s="7" t="s">
        <v>64</v>
      </c>
      <c r="B21" s="2" t="s">
        <v>147</v>
      </c>
      <c r="C21" s="19" t="s">
        <v>5</v>
      </c>
      <c r="D21" s="29">
        <v>45</v>
      </c>
      <c r="E21" s="29"/>
      <c r="F21" s="91">
        <f t="shared" si="0"/>
        <v>0</v>
      </c>
    </row>
    <row r="22" spans="1:6" s="33" customFormat="1" x14ac:dyDescent="0.25">
      <c r="A22" s="7" t="s">
        <v>65</v>
      </c>
      <c r="B22" s="2" t="s">
        <v>148</v>
      </c>
      <c r="C22" s="19" t="s">
        <v>5</v>
      </c>
      <c r="D22" s="29">
        <v>14</v>
      </c>
      <c r="E22" s="29"/>
      <c r="F22" s="91">
        <f t="shared" si="0"/>
        <v>0</v>
      </c>
    </row>
    <row r="23" spans="1:6" s="33" customFormat="1" x14ac:dyDescent="0.25">
      <c r="A23" s="7" t="s">
        <v>66</v>
      </c>
      <c r="B23" s="2" t="s">
        <v>149</v>
      </c>
      <c r="C23" s="19" t="s">
        <v>5</v>
      </c>
      <c r="D23" s="29">
        <v>7</v>
      </c>
      <c r="E23" s="29"/>
      <c r="F23" s="91">
        <f t="shared" si="0"/>
        <v>0</v>
      </c>
    </row>
    <row r="24" spans="1:6" s="33" customFormat="1" x14ac:dyDescent="0.25">
      <c r="A24" s="7" t="s">
        <v>68</v>
      </c>
      <c r="B24" s="2" t="s">
        <v>150</v>
      </c>
      <c r="C24" s="19" t="s">
        <v>5</v>
      </c>
      <c r="D24" s="29">
        <v>1</v>
      </c>
      <c r="E24" s="29"/>
      <c r="F24" s="91">
        <f t="shared" si="0"/>
        <v>0</v>
      </c>
    </row>
    <row r="25" spans="1:6" s="33" customFormat="1" x14ac:dyDescent="0.25">
      <c r="A25" s="7" t="s">
        <v>69</v>
      </c>
      <c r="B25" s="2" t="s">
        <v>151</v>
      </c>
      <c r="C25" s="19" t="s">
        <v>5</v>
      </c>
      <c r="D25" s="29">
        <v>1</v>
      </c>
      <c r="E25" s="29"/>
      <c r="F25" s="91">
        <f t="shared" si="0"/>
        <v>0</v>
      </c>
    </row>
    <row r="26" spans="1:6" s="33" customFormat="1" x14ac:dyDescent="0.25">
      <c r="A26" s="7" t="s">
        <v>79</v>
      </c>
      <c r="B26" s="2" t="s">
        <v>152</v>
      </c>
      <c r="C26" s="19" t="s">
        <v>5</v>
      </c>
      <c r="D26" s="29">
        <v>3</v>
      </c>
      <c r="E26" s="29"/>
      <c r="F26" s="91">
        <f t="shared" si="0"/>
        <v>0</v>
      </c>
    </row>
    <row r="27" spans="1:6" s="33" customFormat="1" x14ac:dyDescent="0.25">
      <c r="A27" s="7" t="s">
        <v>174</v>
      </c>
      <c r="B27" s="2" t="s">
        <v>130</v>
      </c>
      <c r="C27" s="19" t="s">
        <v>5</v>
      </c>
      <c r="D27" s="29">
        <v>2</v>
      </c>
      <c r="E27" s="29"/>
      <c r="F27" s="91">
        <f t="shared" si="0"/>
        <v>0</v>
      </c>
    </row>
    <row r="28" spans="1:6" s="33" customFormat="1" ht="14.25" customHeight="1" x14ac:dyDescent="0.25">
      <c r="A28" s="7" t="s">
        <v>175</v>
      </c>
      <c r="B28" s="2" t="s">
        <v>131</v>
      </c>
      <c r="C28" s="19" t="s">
        <v>5</v>
      </c>
      <c r="D28" s="29">
        <v>5</v>
      </c>
      <c r="E28" s="29"/>
      <c r="F28" s="91">
        <f t="shared" si="0"/>
        <v>0</v>
      </c>
    </row>
    <row r="29" spans="1:6" s="33" customFormat="1" ht="14.25" customHeight="1" x14ac:dyDescent="0.25">
      <c r="A29" s="7" t="s">
        <v>176</v>
      </c>
      <c r="B29" s="2" t="s">
        <v>132</v>
      </c>
      <c r="C29" s="19" t="s">
        <v>5</v>
      </c>
      <c r="D29" s="29">
        <v>10</v>
      </c>
      <c r="E29" s="29"/>
      <c r="F29" s="91">
        <f t="shared" si="0"/>
        <v>0</v>
      </c>
    </row>
    <row r="30" spans="1:6" s="33" customFormat="1" ht="14.25" customHeight="1" x14ac:dyDescent="0.25">
      <c r="A30" s="7" t="s">
        <v>177</v>
      </c>
      <c r="B30" s="2" t="s">
        <v>133</v>
      </c>
      <c r="C30" s="19" t="s">
        <v>5</v>
      </c>
      <c r="D30" s="29">
        <v>65</v>
      </c>
      <c r="E30" s="29"/>
      <c r="F30" s="91">
        <f t="shared" si="0"/>
        <v>0</v>
      </c>
    </row>
    <row r="31" spans="1:6" s="33" customFormat="1" ht="14.25" customHeight="1" x14ac:dyDescent="0.25">
      <c r="A31" s="7" t="s">
        <v>178</v>
      </c>
      <c r="B31" s="2" t="s">
        <v>134</v>
      </c>
      <c r="C31" s="19" t="s">
        <v>5</v>
      </c>
      <c r="D31" s="29">
        <v>37</v>
      </c>
      <c r="E31" s="29"/>
      <c r="F31" s="91">
        <f t="shared" si="0"/>
        <v>0</v>
      </c>
    </row>
    <row r="32" spans="1:6" s="33" customFormat="1" ht="14.25" customHeight="1" x14ac:dyDescent="0.25">
      <c r="A32" s="7" t="s">
        <v>179</v>
      </c>
      <c r="B32" s="2" t="s">
        <v>135</v>
      </c>
      <c r="C32" s="19" t="s">
        <v>5</v>
      </c>
      <c r="D32" s="29">
        <v>33</v>
      </c>
      <c r="E32" s="29"/>
      <c r="F32" s="91">
        <f t="shared" si="0"/>
        <v>0</v>
      </c>
    </row>
    <row r="33" spans="1:8" s="33" customFormat="1" x14ac:dyDescent="0.25">
      <c r="A33" s="7" t="s">
        <v>180</v>
      </c>
      <c r="B33" s="2" t="s">
        <v>136</v>
      </c>
      <c r="C33" s="19" t="s">
        <v>5</v>
      </c>
      <c r="D33" s="29">
        <v>96</v>
      </c>
      <c r="E33" s="29"/>
      <c r="F33" s="91">
        <f t="shared" si="0"/>
        <v>0</v>
      </c>
    </row>
    <row r="34" spans="1:8" s="33" customFormat="1" x14ac:dyDescent="0.25">
      <c r="A34" s="7" t="s">
        <v>181</v>
      </c>
      <c r="B34" s="2" t="s">
        <v>137</v>
      </c>
      <c r="C34" s="19" t="s">
        <v>5</v>
      </c>
      <c r="D34" s="29">
        <v>59</v>
      </c>
      <c r="E34" s="29"/>
      <c r="F34" s="91">
        <f t="shared" si="0"/>
        <v>0</v>
      </c>
    </row>
    <row r="35" spans="1:8" s="33" customFormat="1" x14ac:dyDescent="0.25">
      <c r="A35" s="7" t="s">
        <v>182</v>
      </c>
      <c r="B35" s="2" t="s">
        <v>138</v>
      </c>
      <c r="C35" s="19" t="s">
        <v>5</v>
      </c>
      <c r="D35" s="29">
        <v>37</v>
      </c>
      <c r="E35" s="29"/>
      <c r="F35" s="91">
        <f t="shared" si="0"/>
        <v>0</v>
      </c>
    </row>
    <row r="36" spans="1:8" s="33" customFormat="1" x14ac:dyDescent="0.25">
      <c r="A36" s="7" t="s">
        <v>183</v>
      </c>
      <c r="B36" s="2" t="s">
        <v>109</v>
      </c>
      <c r="C36" s="19" t="s">
        <v>4</v>
      </c>
      <c r="D36" s="29">
        <v>100</v>
      </c>
      <c r="E36" s="29"/>
      <c r="F36" s="91">
        <f t="shared" si="0"/>
        <v>0</v>
      </c>
    </row>
    <row r="37" spans="1:8" s="33" customFormat="1" x14ac:dyDescent="0.25">
      <c r="A37" s="7" t="s">
        <v>184</v>
      </c>
      <c r="B37" s="2" t="s">
        <v>110</v>
      </c>
      <c r="C37" s="19" t="s">
        <v>4</v>
      </c>
      <c r="D37" s="29">
        <v>50</v>
      </c>
      <c r="E37" s="29"/>
      <c r="F37" s="91">
        <f t="shared" si="0"/>
        <v>0</v>
      </c>
    </row>
    <row r="38" spans="1:8" s="33" customFormat="1" ht="14.45" customHeight="1" x14ac:dyDescent="0.25">
      <c r="A38" s="7"/>
      <c r="B38" s="2"/>
      <c r="C38" s="2"/>
      <c r="D38" s="29"/>
      <c r="E38" s="29"/>
      <c r="F38" s="91"/>
    </row>
    <row r="39" spans="1:8" s="33" customFormat="1" ht="15.75" thickBot="1" x14ac:dyDescent="0.3">
      <c r="A39" s="8"/>
      <c r="B39" s="9" t="s">
        <v>53</v>
      </c>
      <c r="C39" s="13" t="s">
        <v>31</v>
      </c>
      <c r="D39" s="17"/>
      <c r="E39" s="71"/>
      <c r="F39" s="92">
        <f>SUM(F13:F38)</f>
        <v>0</v>
      </c>
    </row>
    <row r="40" spans="1:8" s="33" customFormat="1" ht="15.75" thickTop="1" x14ac:dyDescent="0.25">
      <c r="A40" s="45"/>
      <c r="B40" s="46"/>
      <c r="C40" s="45"/>
      <c r="D40" s="47"/>
      <c r="E40" s="37"/>
      <c r="F40" s="48"/>
    </row>
    <row r="41" spans="1:8" x14ac:dyDescent="0.25">
      <c r="A41" s="109" t="s">
        <v>73</v>
      </c>
      <c r="B41" s="110"/>
      <c r="C41" s="23"/>
      <c r="D41" s="24"/>
      <c r="E41" s="25"/>
      <c r="F41" s="26"/>
      <c r="H41" s="33"/>
    </row>
    <row r="42" spans="1:8" s="30" customFormat="1" ht="30.6" customHeight="1" x14ac:dyDescent="0.25">
      <c r="A42" s="27" t="s">
        <v>30</v>
      </c>
      <c r="B42" s="28" t="s">
        <v>0</v>
      </c>
      <c r="C42" s="67" t="s">
        <v>1</v>
      </c>
      <c r="D42" s="68" t="s">
        <v>2</v>
      </c>
      <c r="E42" s="65"/>
      <c r="F42" s="66" t="s">
        <v>37</v>
      </c>
      <c r="H42" s="33"/>
    </row>
    <row r="43" spans="1:8" s="33" customFormat="1" x14ac:dyDescent="0.25">
      <c r="A43" s="6"/>
      <c r="B43" s="2"/>
      <c r="C43" s="12"/>
      <c r="D43" s="16"/>
      <c r="E43" s="69"/>
      <c r="F43" s="70"/>
    </row>
    <row r="44" spans="1:8" s="33" customFormat="1" x14ac:dyDescent="0.25">
      <c r="A44" s="7" t="s">
        <v>12</v>
      </c>
      <c r="B44" s="2" t="s">
        <v>111</v>
      </c>
      <c r="C44" s="19" t="s">
        <v>5</v>
      </c>
      <c r="D44" s="29">
        <v>28</v>
      </c>
      <c r="E44" s="29"/>
      <c r="F44" s="91">
        <f>SUM(D44*E44)</f>
        <v>0</v>
      </c>
    </row>
    <row r="45" spans="1:8" s="33" customFormat="1" x14ac:dyDescent="0.25">
      <c r="A45" s="7" t="s">
        <v>13</v>
      </c>
      <c r="B45" s="2" t="s">
        <v>186</v>
      </c>
      <c r="C45" s="19" t="s">
        <v>5</v>
      </c>
      <c r="D45" s="29">
        <v>14</v>
      </c>
      <c r="E45" s="29"/>
      <c r="F45" s="91">
        <f t="shared" ref="F45:F52" si="1">SUM(D45*E45)</f>
        <v>0</v>
      </c>
    </row>
    <row r="46" spans="1:8" s="33" customFormat="1" x14ac:dyDescent="0.25">
      <c r="A46" s="7" t="s">
        <v>14</v>
      </c>
      <c r="B46" s="2" t="s">
        <v>187</v>
      </c>
      <c r="C46" s="19" t="s">
        <v>5</v>
      </c>
      <c r="D46" s="29">
        <v>14</v>
      </c>
      <c r="E46" s="29"/>
      <c r="F46" s="91">
        <f t="shared" si="1"/>
        <v>0</v>
      </c>
    </row>
    <row r="47" spans="1:8" s="33" customFormat="1" x14ac:dyDescent="0.25">
      <c r="A47" s="7" t="s">
        <v>74</v>
      </c>
      <c r="B47" s="2" t="s">
        <v>188</v>
      </c>
      <c r="C47" s="19" t="s">
        <v>5</v>
      </c>
      <c r="D47" s="29">
        <v>30</v>
      </c>
      <c r="E47" s="29"/>
      <c r="F47" s="91">
        <f t="shared" si="1"/>
        <v>0</v>
      </c>
    </row>
    <row r="48" spans="1:8" s="33" customFormat="1" x14ac:dyDescent="0.25">
      <c r="A48" s="7" t="s">
        <v>75</v>
      </c>
      <c r="B48" s="2" t="s">
        <v>189</v>
      </c>
      <c r="C48" s="19" t="s">
        <v>5</v>
      </c>
      <c r="D48" s="29">
        <v>30</v>
      </c>
      <c r="E48" s="29"/>
      <c r="F48" s="91">
        <f t="shared" si="1"/>
        <v>0</v>
      </c>
    </row>
    <row r="49" spans="1:6" s="33" customFormat="1" x14ac:dyDescent="0.25">
      <c r="A49" s="7" t="s">
        <v>76</v>
      </c>
      <c r="B49" s="2" t="s">
        <v>190</v>
      </c>
      <c r="C49" s="19" t="s">
        <v>7</v>
      </c>
      <c r="D49" s="29">
        <v>3</v>
      </c>
      <c r="E49" s="29"/>
      <c r="F49" s="91">
        <f t="shared" si="1"/>
        <v>0</v>
      </c>
    </row>
    <row r="50" spans="1:6" s="33" customFormat="1" x14ac:dyDescent="0.25">
      <c r="A50" s="7" t="s">
        <v>193</v>
      </c>
      <c r="B50" s="2" t="s">
        <v>191</v>
      </c>
      <c r="C50" s="19" t="s">
        <v>5</v>
      </c>
      <c r="D50" s="29">
        <v>14</v>
      </c>
      <c r="E50" s="29"/>
      <c r="F50" s="91">
        <f t="shared" si="1"/>
        <v>0</v>
      </c>
    </row>
    <row r="51" spans="1:6" s="33" customFormat="1" x14ac:dyDescent="0.25">
      <c r="A51" s="7" t="s">
        <v>194</v>
      </c>
      <c r="B51" s="2" t="s">
        <v>192</v>
      </c>
      <c r="C51" s="19" t="s">
        <v>5</v>
      </c>
      <c r="D51" s="29">
        <v>14</v>
      </c>
      <c r="E51" s="29"/>
      <c r="F51" s="91">
        <f t="shared" si="1"/>
        <v>0</v>
      </c>
    </row>
    <row r="52" spans="1:6" s="33" customFormat="1" ht="14.45" customHeight="1" x14ac:dyDescent="0.25">
      <c r="A52" s="7"/>
      <c r="B52" s="2"/>
      <c r="C52" s="2"/>
      <c r="D52" s="29"/>
      <c r="E52" s="29"/>
      <c r="F52" s="91">
        <f t="shared" si="1"/>
        <v>0</v>
      </c>
    </row>
    <row r="53" spans="1:6" s="33" customFormat="1" ht="15.75" thickBot="1" x14ac:dyDescent="0.3">
      <c r="A53" s="8"/>
      <c r="B53" s="9" t="s">
        <v>54</v>
      </c>
      <c r="C53" s="13" t="s">
        <v>31</v>
      </c>
      <c r="D53" s="17"/>
      <c r="E53" s="71"/>
      <c r="F53" s="92">
        <f>SUM(F44:F52)</f>
        <v>0</v>
      </c>
    </row>
    <row r="54" spans="1:6" s="33" customFormat="1" ht="15.75" thickTop="1" x14ac:dyDescent="0.25">
      <c r="A54" s="45"/>
      <c r="B54" s="46"/>
      <c r="C54" s="45"/>
      <c r="D54" s="47"/>
      <c r="E54" s="37"/>
      <c r="F54" s="48"/>
    </row>
    <row r="55" spans="1:6" s="33" customFormat="1" x14ac:dyDescent="0.25">
      <c r="A55" s="111" t="s">
        <v>195</v>
      </c>
      <c r="B55" s="112"/>
      <c r="C55" s="51"/>
      <c r="D55" s="52"/>
      <c r="E55" s="72"/>
      <c r="F55" s="73"/>
    </row>
    <row r="56" spans="1:6" s="33" customFormat="1" ht="30" customHeight="1" x14ac:dyDescent="0.25">
      <c r="A56" s="49" t="s">
        <v>30</v>
      </c>
      <c r="B56" s="50" t="s">
        <v>0</v>
      </c>
      <c r="C56" s="67" t="s">
        <v>1</v>
      </c>
      <c r="D56" s="68" t="s">
        <v>2</v>
      </c>
      <c r="E56" s="65"/>
      <c r="F56" s="66" t="s">
        <v>37</v>
      </c>
    </row>
    <row r="57" spans="1:6" s="33" customFormat="1" x14ac:dyDescent="0.25">
      <c r="A57" s="6"/>
      <c r="B57" s="2"/>
      <c r="C57" s="12"/>
      <c r="D57" s="16"/>
      <c r="E57" s="74"/>
      <c r="F57" s="75"/>
    </row>
    <row r="58" spans="1:6" s="33" customFormat="1" x14ac:dyDescent="0.25">
      <c r="A58" s="7" t="s">
        <v>15</v>
      </c>
      <c r="B58" s="2" t="s">
        <v>3</v>
      </c>
      <c r="C58" s="19" t="s">
        <v>4</v>
      </c>
      <c r="D58" s="83">
        <v>1500</v>
      </c>
      <c r="E58" s="83"/>
      <c r="F58" s="93">
        <f>D58*E58</f>
        <v>0</v>
      </c>
    </row>
    <row r="59" spans="1:6" s="33" customFormat="1" x14ac:dyDescent="0.25">
      <c r="A59" s="7" t="s">
        <v>16</v>
      </c>
      <c r="B59" s="2" t="s">
        <v>107</v>
      </c>
      <c r="C59" s="19" t="s">
        <v>4</v>
      </c>
      <c r="D59" s="83">
        <v>330</v>
      </c>
      <c r="E59" s="83"/>
      <c r="F59" s="93">
        <f t="shared" ref="F59:F66" si="2">D59*E59</f>
        <v>0</v>
      </c>
    </row>
    <row r="60" spans="1:6" s="33" customFormat="1" x14ac:dyDescent="0.25">
      <c r="A60" s="7" t="s">
        <v>17</v>
      </c>
      <c r="B60" s="2" t="s">
        <v>108</v>
      </c>
      <c r="C60" s="19" t="s">
        <v>4</v>
      </c>
      <c r="D60" s="83">
        <v>230</v>
      </c>
      <c r="E60" s="83"/>
      <c r="F60" s="93">
        <f t="shared" si="2"/>
        <v>0</v>
      </c>
    </row>
    <row r="61" spans="1:6" s="33" customFormat="1" x14ac:dyDescent="0.25">
      <c r="A61" s="7" t="s">
        <v>18</v>
      </c>
      <c r="B61" s="2" t="s">
        <v>126</v>
      </c>
      <c r="C61" s="19" t="s">
        <v>5</v>
      </c>
      <c r="D61" s="83">
        <v>3</v>
      </c>
      <c r="E61" s="83"/>
      <c r="F61" s="93">
        <f t="shared" si="2"/>
        <v>0</v>
      </c>
    </row>
    <row r="62" spans="1:6" s="33" customFormat="1" x14ac:dyDescent="0.25">
      <c r="A62" s="7" t="s">
        <v>67</v>
      </c>
      <c r="B62" s="2" t="s">
        <v>127</v>
      </c>
      <c r="C62" s="19" t="s">
        <v>5</v>
      </c>
      <c r="D62" s="83">
        <v>45</v>
      </c>
      <c r="E62" s="83"/>
      <c r="F62" s="93">
        <f t="shared" si="2"/>
        <v>0</v>
      </c>
    </row>
    <row r="63" spans="1:6" s="33" customFormat="1" x14ac:dyDescent="0.25">
      <c r="A63" s="7" t="s">
        <v>215</v>
      </c>
      <c r="B63" s="2" t="s">
        <v>259</v>
      </c>
      <c r="C63" s="19" t="s">
        <v>5</v>
      </c>
      <c r="D63" s="83">
        <v>2</v>
      </c>
      <c r="E63" s="83"/>
      <c r="F63" s="93">
        <f t="shared" si="2"/>
        <v>0</v>
      </c>
    </row>
    <row r="64" spans="1:6" s="33" customFormat="1" x14ac:dyDescent="0.25">
      <c r="A64" s="7" t="s">
        <v>216</v>
      </c>
      <c r="B64" s="2" t="s">
        <v>128</v>
      </c>
      <c r="C64" s="19" t="s">
        <v>5</v>
      </c>
      <c r="D64" s="83">
        <v>5</v>
      </c>
      <c r="E64" s="83"/>
      <c r="F64" s="93">
        <f t="shared" si="2"/>
        <v>0</v>
      </c>
    </row>
    <row r="65" spans="1:6" s="33" customFormat="1" x14ac:dyDescent="0.25">
      <c r="A65" s="7" t="s">
        <v>217</v>
      </c>
      <c r="B65" s="2" t="s">
        <v>129</v>
      </c>
      <c r="C65" s="19" t="s">
        <v>5</v>
      </c>
      <c r="D65" s="83">
        <v>1</v>
      </c>
      <c r="E65" s="83"/>
      <c r="F65" s="93">
        <f t="shared" si="2"/>
        <v>0</v>
      </c>
    </row>
    <row r="66" spans="1:6" s="33" customFormat="1" x14ac:dyDescent="0.25">
      <c r="A66" s="7" t="s">
        <v>218</v>
      </c>
      <c r="B66" s="2" t="s">
        <v>204</v>
      </c>
      <c r="C66" s="19" t="s">
        <v>5</v>
      </c>
      <c r="D66" s="83">
        <v>1</v>
      </c>
      <c r="E66" s="83"/>
      <c r="F66" s="93">
        <f t="shared" si="2"/>
        <v>0</v>
      </c>
    </row>
    <row r="67" spans="1:6" s="33" customFormat="1" x14ac:dyDescent="0.25">
      <c r="A67" s="7"/>
      <c r="B67" s="2"/>
      <c r="C67" s="2"/>
      <c r="D67" s="29"/>
      <c r="E67" s="29"/>
      <c r="F67" s="94"/>
    </row>
    <row r="68" spans="1:6" s="33" customFormat="1" ht="15.75" thickBot="1" x14ac:dyDescent="0.3">
      <c r="A68" s="8"/>
      <c r="B68" s="9" t="s">
        <v>55</v>
      </c>
      <c r="C68" s="13" t="s">
        <v>31</v>
      </c>
      <c r="D68" s="17"/>
      <c r="E68" s="71"/>
      <c r="F68" s="92">
        <f>SUM(F58:F67)</f>
        <v>0</v>
      </c>
    </row>
    <row r="69" spans="1:6" s="33" customFormat="1" ht="15.75" thickTop="1" x14ac:dyDescent="0.25">
      <c r="B69" s="18"/>
      <c r="C69" s="35"/>
      <c r="D69" s="36"/>
      <c r="E69" s="37"/>
      <c r="F69" s="38"/>
    </row>
    <row r="70" spans="1:6" s="33" customFormat="1" x14ac:dyDescent="0.25">
      <c r="A70" s="111" t="s">
        <v>205</v>
      </c>
      <c r="B70" s="112"/>
      <c r="C70" s="51"/>
      <c r="D70" s="52"/>
      <c r="E70" s="39"/>
      <c r="F70" s="40"/>
    </row>
    <row r="71" spans="1:6" s="33" customFormat="1" ht="30" customHeight="1" x14ac:dyDescent="0.25">
      <c r="A71" s="49" t="s">
        <v>30</v>
      </c>
      <c r="B71" s="50" t="s">
        <v>0</v>
      </c>
      <c r="C71" s="67" t="s">
        <v>1</v>
      </c>
      <c r="D71" s="68" t="s">
        <v>2</v>
      </c>
      <c r="E71" s="65"/>
      <c r="F71" s="66" t="s">
        <v>37</v>
      </c>
    </row>
    <row r="72" spans="1:6" s="33" customFormat="1" x14ac:dyDescent="0.25">
      <c r="A72" s="6"/>
      <c r="B72" s="2"/>
      <c r="C72" s="12"/>
      <c r="D72" s="16"/>
      <c r="E72" s="31"/>
      <c r="F72" s="32"/>
    </row>
    <row r="73" spans="1:6" s="33" customFormat="1" x14ac:dyDescent="0.25">
      <c r="A73" s="7" t="s">
        <v>19</v>
      </c>
      <c r="B73" s="2" t="s">
        <v>112</v>
      </c>
      <c r="C73" s="19" t="s">
        <v>5</v>
      </c>
      <c r="D73" s="83">
        <v>25</v>
      </c>
      <c r="E73" s="83"/>
      <c r="F73" s="93">
        <f>SUM(D73*E73)</f>
        <v>0</v>
      </c>
    </row>
    <row r="74" spans="1:6" s="33" customFormat="1" x14ac:dyDescent="0.25">
      <c r="A74" s="7" t="s">
        <v>20</v>
      </c>
      <c r="B74" s="2" t="s">
        <v>113</v>
      </c>
      <c r="C74" s="19" t="s">
        <v>5</v>
      </c>
      <c r="D74" s="83">
        <v>8</v>
      </c>
      <c r="E74" s="83"/>
      <c r="F74" s="93">
        <f t="shared" ref="F74:F89" si="3">SUM(D74*E74)</f>
        <v>0</v>
      </c>
    </row>
    <row r="75" spans="1:6" s="33" customFormat="1" x14ac:dyDescent="0.25">
      <c r="A75" s="7" t="s">
        <v>196</v>
      </c>
      <c r="B75" s="2" t="s">
        <v>114</v>
      </c>
      <c r="C75" s="19" t="s">
        <v>5</v>
      </c>
      <c r="D75" s="83">
        <v>1</v>
      </c>
      <c r="E75" s="83"/>
      <c r="F75" s="93">
        <f t="shared" si="3"/>
        <v>0</v>
      </c>
    </row>
    <row r="76" spans="1:6" s="33" customFormat="1" x14ac:dyDescent="0.25">
      <c r="A76" s="7" t="s">
        <v>197</v>
      </c>
      <c r="B76" s="2" t="s">
        <v>115</v>
      </c>
      <c r="C76" s="19" t="s">
        <v>5</v>
      </c>
      <c r="D76" s="83">
        <v>3</v>
      </c>
      <c r="E76" s="83"/>
      <c r="F76" s="93">
        <f t="shared" si="3"/>
        <v>0</v>
      </c>
    </row>
    <row r="77" spans="1:6" s="33" customFormat="1" x14ac:dyDescent="0.25">
      <c r="A77" s="7" t="s">
        <v>198</v>
      </c>
      <c r="B77" s="2" t="s">
        <v>77</v>
      </c>
      <c r="C77" s="19" t="s">
        <v>5</v>
      </c>
      <c r="D77" s="83">
        <v>10</v>
      </c>
      <c r="E77" s="83"/>
      <c r="F77" s="93">
        <f t="shared" si="3"/>
        <v>0</v>
      </c>
    </row>
    <row r="78" spans="1:6" s="33" customFormat="1" x14ac:dyDescent="0.25">
      <c r="A78" s="7" t="s">
        <v>199</v>
      </c>
      <c r="B78" s="2" t="s">
        <v>78</v>
      </c>
      <c r="C78" s="19" t="s">
        <v>5</v>
      </c>
      <c r="D78" s="83">
        <v>3</v>
      </c>
      <c r="E78" s="83"/>
      <c r="F78" s="93">
        <f t="shared" si="3"/>
        <v>0</v>
      </c>
    </row>
    <row r="79" spans="1:6" s="33" customFormat="1" x14ac:dyDescent="0.25">
      <c r="A79" s="7" t="s">
        <v>200</v>
      </c>
      <c r="B79" s="2" t="s">
        <v>116</v>
      </c>
      <c r="C79" s="19" t="s">
        <v>5</v>
      </c>
      <c r="D79" s="83">
        <v>3</v>
      </c>
      <c r="E79" s="83"/>
      <c r="F79" s="93">
        <f t="shared" si="3"/>
        <v>0</v>
      </c>
    </row>
    <row r="80" spans="1:6" s="33" customFormat="1" x14ac:dyDescent="0.25">
      <c r="A80" s="7" t="s">
        <v>201</v>
      </c>
      <c r="B80" s="2" t="s">
        <v>117</v>
      </c>
      <c r="C80" s="19" t="s">
        <v>5</v>
      </c>
      <c r="D80" s="83">
        <v>31</v>
      </c>
      <c r="E80" s="83"/>
      <c r="F80" s="93">
        <f t="shared" si="3"/>
        <v>0</v>
      </c>
    </row>
    <row r="81" spans="1:6" s="33" customFormat="1" x14ac:dyDescent="0.25">
      <c r="A81" s="7" t="s">
        <v>202</v>
      </c>
      <c r="B81" s="2" t="s">
        <v>118</v>
      </c>
      <c r="C81" s="19" t="s">
        <v>5</v>
      </c>
      <c r="D81" s="83">
        <v>10</v>
      </c>
      <c r="E81" s="83"/>
      <c r="F81" s="93">
        <f t="shared" si="3"/>
        <v>0</v>
      </c>
    </row>
    <row r="82" spans="1:6" s="33" customFormat="1" x14ac:dyDescent="0.25">
      <c r="A82" s="7" t="s">
        <v>203</v>
      </c>
      <c r="B82" s="2" t="s">
        <v>119</v>
      </c>
      <c r="C82" s="19" t="s">
        <v>5</v>
      </c>
      <c r="D82" s="83">
        <v>1</v>
      </c>
      <c r="E82" s="83"/>
      <c r="F82" s="93">
        <f t="shared" si="3"/>
        <v>0</v>
      </c>
    </row>
    <row r="83" spans="1:6" s="33" customFormat="1" x14ac:dyDescent="0.25">
      <c r="A83" s="7" t="s">
        <v>208</v>
      </c>
      <c r="B83" s="2" t="s">
        <v>120</v>
      </c>
      <c r="C83" s="19" t="s">
        <v>5</v>
      </c>
      <c r="D83" s="83">
        <v>2</v>
      </c>
      <c r="E83" s="83"/>
      <c r="F83" s="93">
        <f t="shared" si="3"/>
        <v>0</v>
      </c>
    </row>
    <row r="84" spans="1:6" s="33" customFormat="1" x14ac:dyDescent="0.25">
      <c r="A84" s="7" t="s">
        <v>209</v>
      </c>
      <c r="B84" s="2" t="s">
        <v>121</v>
      </c>
      <c r="C84" s="19" t="s">
        <v>5</v>
      </c>
      <c r="D84" s="83">
        <v>4</v>
      </c>
      <c r="E84" s="83"/>
      <c r="F84" s="93">
        <f t="shared" si="3"/>
        <v>0</v>
      </c>
    </row>
    <row r="85" spans="1:6" s="33" customFormat="1" x14ac:dyDescent="0.25">
      <c r="A85" s="7" t="s">
        <v>210</v>
      </c>
      <c r="B85" s="2" t="s">
        <v>122</v>
      </c>
      <c r="C85" s="19" t="s">
        <v>5</v>
      </c>
      <c r="D85" s="83">
        <v>2</v>
      </c>
      <c r="E85" s="83"/>
      <c r="F85" s="93">
        <f t="shared" si="3"/>
        <v>0</v>
      </c>
    </row>
    <row r="86" spans="1:6" s="33" customFormat="1" x14ac:dyDescent="0.25">
      <c r="A86" s="7" t="s">
        <v>211</v>
      </c>
      <c r="B86" s="2" t="s">
        <v>123</v>
      </c>
      <c r="C86" s="19" t="s">
        <v>5</v>
      </c>
      <c r="D86" s="83">
        <v>8</v>
      </c>
      <c r="E86" s="83"/>
      <c r="F86" s="93">
        <f t="shared" si="3"/>
        <v>0</v>
      </c>
    </row>
    <row r="87" spans="1:6" s="33" customFormat="1" x14ac:dyDescent="0.25">
      <c r="A87" s="7" t="s">
        <v>212</v>
      </c>
      <c r="B87" s="2" t="s">
        <v>124</v>
      </c>
      <c r="C87" s="19" t="s">
        <v>5</v>
      </c>
      <c r="D87" s="83">
        <v>42</v>
      </c>
      <c r="E87" s="83"/>
      <c r="F87" s="93">
        <f t="shared" si="3"/>
        <v>0</v>
      </c>
    </row>
    <row r="88" spans="1:6" s="33" customFormat="1" x14ac:dyDescent="0.25">
      <c r="A88" s="7" t="s">
        <v>213</v>
      </c>
      <c r="B88" s="2" t="s">
        <v>125</v>
      </c>
      <c r="C88" s="19" t="s">
        <v>5</v>
      </c>
      <c r="D88" s="83">
        <v>9</v>
      </c>
      <c r="E88" s="83"/>
      <c r="F88" s="93">
        <f t="shared" si="3"/>
        <v>0</v>
      </c>
    </row>
    <row r="89" spans="1:6" s="33" customFormat="1" x14ac:dyDescent="0.25">
      <c r="A89" s="7" t="s">
        <v>214</v>
      </c>
      <c r="B89" s="2" t="s">
        <v>85</v>
      </c>
      <c r="C89" s="19" t="s">
        <v>5</v>
      </c>
      <c r="D89" s="83">
        <v>1</v>
      </c>
      <c r="E89" s="83"/>
      <c r="F89" s="93">
        <f t="shared" si="3"/>
        <v>0</v>
      </c>
    </row>
    <row r="90" spans="1:6" s="33" customFormat="1" x14ac:dyDescent="0.25">
      <c r="A90" s="7"/>
      <c r="B90" s="2"/>
      <c r="C90" s="2"/>
      <c r="D90" s="29"/>
      <c r="E90" s="76"/>
      <c r="F90" s="95"/>
    </row>
    <row r="91" spans="1:6" s="33" customFormat="1" ht="15.75" thickBot="1" x14ac:dyDescent="0.3">
      <c r="A91" s="8"/>
      <c r="B91" s="9" t="s">
        <v>56</v>
      </c>
      <c r="C91" s="13" t="s">
        <v>31</v>
      </c>
      <c r="D91" s="17"/>
      <c r="E91" s="71"/>
      <c r="F91" s="92">
        <f>SUM(F73:F90)</f>
        <v>0</v>
      </c>
    </row>
    <row r="92" spans="1:6" s="33" customFormat="1" ht="15.75" thickTop="1" x14ac:dyDescent="0.25">
      <c r="B92" s="18"/>
      <c r="C92" s="35"/>
      <c r="D92" s="36"/>
      <c r="E92" s="37"/>
      <c r="F92" s="38"/>
    </row>
    <row r="93" spans="1:6" s="33" customFormat="1" x14ac:dyDescent="0.25">
      <c r="A93" s="111" t="s">
        <v>206</v>
      </c>
      <c r="B93" s="112"/>
      <c r="C93" s="51"/>
      <c r="D93" s="52"/>
      <c r="E93" s="39"/>
      <c r="F93" s="40"/>
    </row>
    <row r="94" spans="1:6" s="33" customFormat="1" ht="30" customHeight="1" x14ac:dyDescent="0.25">
      <c r="A94" s="49" t="s">
        <v>30</v>
      </c>
      <c r="B94" s="50" t="s">
        <v>0</v>
      </c>
      <c r="C94" s="67" t="s">
        <v>1</v>
      </c>
      <c r="D94" s="68" t="s">
        <v>2</v>
      </c>
      <c r="E94" s="65"/>
      <c r="F94" s="66" t="s">
        <v>37</v>
      </c>
    </row>
    <row r="95" spans="1:6" s="33" customFormat="1" x14ac:dyDescent="0.25">
      <c r="A95" s="6"/>
      <c r="B95" s="2"/>
      <c r="C95" s="12"/>
      <c r="D95" s="16"/>
      <c r="E95" s="74"/>
      <c r="F95" s="70"/>
    </row>
    <row r="96" spans="1:6" s="33" customFormat="1" x14ac:dyDescent="0.25">
      <c r="A96" s="7" t="s">
        <v>21</v>
      </c>
      <c r="B96" s="2" t="s">
        <v>153</v>
      </c>
      <c r="C96" s="19" t="s">
        <v>5</v>
      </c>
      <c r="D96" s="83">
        <v>1</v>
      </c>
      <c r="E96" s="83"/>
      <c r="F96" s="93">
        <f t="shared" ref="F96:F98" si="4">D96*E96</f>
        <v>0</v>
      </c>
    </row>
    <row r="97" spans="1:6" s="33" customFormat="1" x14ac:dyDescent="0.25">
      <c r="A97" s="7" t="s">
        <v>22</v>
      </c>
      <c r="B97" s="2" t="s">
        <v>154</v>
      </c>
      <c r="C97" s="19" t="s">
        <v>5</v>
      </c>
      <c r="D97" s="83">
        <v>4</v>
      </c>
      <c r="E97" s="83"/>
      <c r="F97" s="93">
        <f t="shared" si="4"/>
        <v>0</v>
      </c>
    </row>
    <row r="98" spans="1:6" s="33" customFormat="1" x14ac:dyDescent="0.25">
      <c r="A98" s="7" t="s">
        <v>23</v>
      </c>
      <c r="B98" s="2" t="s">
        <v>155</v>
      </c>
      <c r="C98" s="19" t="s">
        <v>5</v>
      </c>
      <c r="D98" s="83">
        <v>1</v>
      </c>
      <c r="E98" s="83"/>
      <c r="F98" s="93">
        <f t="shared" si="4"/>
        <v>0</v>
      </c>
    </row>
    <row r="99" spans="1:6" s="33" customFormat="1" x14ac:dyDescent="0.25">
      <c r="A99" s="7" t="s">
        <v>24</v>
      </c>
      <c r="B99" s="2" t="s">
        <v>156</v>
      </c>
      <c r="C99" s="19" t="s">
        <v>4</v>
      </c>
      <c r="D99" s="83">
        <v>200</v>
      </c>
      <c r="E99" s="83"/>
      <c r="F99" s="93">
        <f>D99*E99</f>
        <v>0</v>
      </c>
    </row>
    <row r="100" spans="1:6" s="33" customFormat="1" x14ac:dyDescent="0.25">
      <c r="A100" s="7" t="s">
        <v>71</v>
      </c>
      <c r="B100" s="2" t="s">
        <v>157</v>
      </c>
      <c r="C100" s="19" t="s">
        <v>4</v>
      </c>
      <c r="D100" s="83">
        <v>185</v>
      </c>
      <c r="E100" s="83"/>
      <c r="F100" s="93">
        <f t="shared" ref="F100:F106" si="5">D100*E100</f>
        <v>0</v>
      </c>
    </row>
    <row r="101" spans="1:6" s="33" customFormat="1" x14ac:dyDescent="0.25">
      <c r="A101" s="7" t="s">
        <v>72</v>
      </c>
      <c r="B101" s="2" t="s">
        <v>158</v>
      </c>
      <c r="C101" s="19" t="s">
        <v>4</v>
      </c>
      <c r="D101" s="83">
        <v>300</v>
      </c>
      <c r="E101" s="83"/>
      <c r="F101" s="93">
        <f t="shared" si="5"/>
        <v>0</v>
      </c>
    </row>
    <row r="102" spans="1:6" s="33" customFormat="1" x14ac:dyDescent="0.25">
      <c r="A102" s="7" t="s">
        <v>80</v>
      </c>
      <c r="B102" s="2" t="s">
        <v>159</v>
      </c>
      <c r="C102" s="19" t="s">
        <v>4</v>
      </c>
      <c r="D102" s="83">
        <v>10</v>
      </c>
      <c r="E102" s="83"/>
      <c r="F102" s="93">
        <f t="shared" si="5"/>
        <v>0</v>
      </c>
    </row>
    <row r="103" spans="1:6" s="33" customFormat="1" x14ac:dyDescent="0.25">
      <c r="A103" s="7" t="s">
        <v>81</v>
      </c>
      <c r="B103" s="2" t="s">
        <v>160</v>
      </c>
      <c r="C103" s="19" t="s">
        <v>5</v>
      </c>
      <c r="D103" s="83">
        <v>10</v>
      </c>
      <c r="E103" s="83"/>
      <c r="F103" s="93">
        <f t="shared" si="5"/>
        <v>0</v>
      </c>
    </row>
    <row r="104" spans="1:6" s="33" customFormat="1" x14ac:dyDescent="0.25">
      <c r="A104" s="7" t="s">
        <v>104</v>
      </c>
      <c r="B104" s="2" t="s">
        <v>161</v>
      </c>
      <c r="C104" s="19" t="s">
        <v>5</v>
      </c>
      <c r="D104" s="83">
        <v>27</v>
      </c>
      <c r="E104" s="83"/>
      <c r="F104" s="93">
        <f t="shared" si="5"/>
        <v>0</v>
      </c>
    </row>
    <row r="105" spans="1:6" s="33" customFormat="1" x14ac:dyDescent="0.25">
      <c r="A105" s="7" t="s">
        <v>105</v>
      </c>
      <c r="B105" s="2" t="s">
        <v>102</v>
      </c>
      <c r="C105" s="12" t="s">
        <v>5</v>
      </c>
      <c r="D105" s="83">
        <v>1</v>
      </c>
      <c r="E105" s="83"/>
      <c r="F105" s="93">
        <f t="shared" si="5"/>
        <v>0</v>
      </c>
    </row>
    <row r="106" spans="1:6" s="33" customFormat="1" x14ac:dyDescent="0.25">
      <c r="A106" s="7" t="s">
        <v>106</v>
      </c>
      <c r="B106" s="2" t="s">
        <v>82</v>
      </c>
      <c r="C106" s="12" t="s">
        <v>5</v>
      </c>
      <c r="D106" s="83">
        <v>1</v>
      </c>
      <c r="E106" s="83"/>
      <c r="F106" s="93">
        <f t="shared" si="5"/>
        <v>0</v>
      </c>
    </row>
    <row r="107" spans="1:6" s="33" customFormat="1" x14ac:dyDescent="0.25">
      <c r="A107" s="7"/>
      <c r="B107" s="2"/>
      <c r="C107" s="12"/>
      <c r="D107" s="16"/>
      <c r="E107" s="74"/>
      <c r="F107" s="95"/>
    </row>
    <row r="108" spans="1:6" s="33" customFormat="1" ht="15.75" thickBot="1" x14ac:dyDescent="0.3">
      <c r="A108" s="8"/>
      <c r="B108" s="9" t="s">
        <v>57</v>
      </c>
      <c r="C108" s="13" t="s">
        <v>31</v>
      </c>
      <c r="D108" s="17"/>
      <c r="E108" s="71"/>
      <c r="F108" s="92">
        <f>SUM(F96:F107)</f>
        <v>0</v>
      </c>
    </row>
    <row r="109" spans="1:6" s="33" customFormat="1" ht="15.75" thickTop="1" x14ac:dyDescent="0.25">
      <c r="B109" s="18"/>
      <c r="C109" s="35"/>
      <c r="D109" s="36"/>
      <c r="E109" s="37"/>
      <c r="F109" s="38"/>
    </row>
    <row r="110" spans="1:6" s="33" customFormat="1" x14ac:dyDescent="0.25">
      <c r="A110" s="107" t="s">
        <v>207</v>
      </c>
      <c r="B110" s="108"/>
      <c r="C110" s="51"/>
      <c r="D110" s="52"/>
      <c r="E110" s="39"/>
      <c r="F110" s="40"/>
    </row>
    <row r="111" spans="1:6" s="33" customFormat="1" ht="30" customHeight="1" x14ac:dyDescent="0.25">
      <c r="A111" s="53" t="s">
        <v>30</v>
      </c>
      <c r="B111" s="54" t="s">
        <v>0</v>
      </c>
      <c r="C111" s="67" t="s">
        <v>1</v>
      </c>
      <c r="D111" s="68" t="s">
        <v>2</v>
      </c>
      <c r="E111" s="65"/>
      <c r="F111" s="66" t="s">
        <v>37</v>
      </c>
    </row>
    <row r="112" spans="1:6" s="33" customFormat="1" x14ac:dyDescent="0.25">
      <c r="A112" s="6"/>
      <c r="B112" s="2"/>
      <c r="C112" s="12"/>
      <c r="D112" s="16"/>
      <c r="E112" s="74"/>
      <c r="F112" s="75"/>
    </row>
    <row r="113" spans="1:7" s="33" customFormat="1" x14ac:dyDescent="0.25">
      <c r="A113" s="7" t="s">
        <v>25</v>
      </c>
      <c r="B113" s="2" t="s">
        <v>162</v>
      </c>
      <c r="C113" s="19" t="s">
        <v>5</v>
      </c>
      <c r="D113" s="83">
        <v>6</v>
      </c>
      <c r="E113" s="83"/>
      <c r="F113" s="93">
        <f>SUM(D113*E113)</f>
        <v>0</v>
      </c>
    </row>
    <row r="114" spans="1:7" s="33" customFormat="1" x14ac:dyDescent="0.25">
      <c r="A114" s="7" t="s">
        <v>26</v>
      </c>
      <c r="B114" s="2" t="s">
        <v>163</v>
      </c>
      <c r="C114" s="19" t="s">
        <v>5</v>
      </c>
      <c r="D114" s="83">
        <v>2</v>
      </c>
      <c r="E114" s="83"/>
      <c r="F114" s="93">
        <f t="shared" ref="F114:F115" si="6">SUM(D114*E114)</f>
        <v>0</v>
      </c>
    </row>
    <row r="115" spans="1:7" s="33" customFormat="1" x14ac:dyDescent="0.25">
      <c r="A115" s="7" t="s">
        <v>27</v>
      </c>
      <c r="B115" s="2" t="s">
        <v>164</v>
      </c>
      <c r="C115" s="19" t="s">
        <v>5</v>
      </c>
      <c r="D115" s="83">
        <v>10</v>
      </c>
      <c r="E115" s="83"/>
      <c r="F115" s="93">
        <f t="shared" si="6"/>
        <v>0</v>
      </c>
    </row>
    <row r="116" spans="1:7" s="33" customFormat="1" x14ac:dyDescent="0.25">
      <c r="A116" s="7"/>
      <c r="B116" s="2"/>
      <c r="C116" s="19"/>
      <c r="D116" s="20"/>
      <c r="E116" s="20"/>
      <c r="F116" s="94"/>
    </row>
    <row r="117" spans="1:7" s="33" customFormat="1" ht="15.75" thickBot="1" x14ac:dyDescent="0.3">
      <c r="A117" s="8"/>
      <c r="B117" s="9" t="s">
        <v>58</v>
      </c>
      <c r="C117" s="13" t="s">
        <v>31</v>
      </c>
      <c r="D117" s="17"/>
      <c r="E117" s="71"/>
      <c r="F117" s="92">
        <f>SUM(F113:F116)</f>
        <v>0</v>
      </c>
    </row>
    <row r="118" spans="1:7" s="33" customFormat="1" ht="15.75" thickTop="1" x14ac:dyDescent="0.25">
      <c r="B118" s="18"/>
      <c r="C118" s="35"/>
      <c r="D118" s="36"/>
      <c r="E118" s="37"/>
      <c r="F118" s="38"/>
    </row>
    <row r="119" spans="1:7" s="33" customFormat="1" x14ac:dyDescent="0.25">
      <c r="A119" s="107" t="s">
        <v>219</v>
      </c>
      <c r="B119" s="108"/>
      <c r="C119" s="51"/>
      <c r="D119" s="52"/>
      <c r="E119" s="39"/>
      <c r="F119" s="40"/>
    </row>
    <row r="120" spans="1:7" s="33" customFormat="1" ht="30" customHeight="1" x14ac:dyDescent="0.25">
      <c r="A120" s="49" t="s">
        <v>30</v>
      </c>
      <c r="B120" s="50" t="s">
        <v>0</v>
      </c>
      <c r="C120" s="67" t="s">
        <v>1</v>
      </c>
      <c r="D120" s="68" t="s">
        <v>2</v>
      </c>
      <c r="E120" s="65"/>
      <c r="F120" s="66" t="s">
        <v>37</v>
      </c>
    </row>
    <row r="121" spans="1:7" s="33" customFormat="1" x14ac:dyDescent="0.25">
      <c r="A121" s="6"/>
      <c r="B121" s="2"/>
      <c r="C121" s="12"/>
      <c r="D121" s="16"/>
      <c r="E121" s="74"/>
      <c r="F121" s="70"/>
      <c r="G121" s="56"/>
    </row>
    <row r="122" spans="1:7" s="33" customFormat="1" x14ac:dyDescent="0.25">
      <c r="A122" s="7" t="s">
        <v>28</v>
      </c>
      <c r="B122" s="2" t="s">
        <v>165</v>
      </c>
      <c r="C122" s="19" t="s">
        <v>6</v>
      </c>
      <c r="D122" s="83">
        <v>22</v>
      </c>
      <c r="E122" s="83"/>
      <c r="F122" s="93">
        <f>SUM(D122*E122)</f>
        <v>0</v>
      </c>
      <c r="G122" s="56"/>
    </row>
    <row r="123" spans="1:7" s="33" customFormat="1" x14ac:dyDescent="0.25">
      <c r="A123" s="7" t="s">
        <v>29</v>
      </c>
      <c r="B123" s="2" t="s">
        <v>8</v>
      </c>
      <c r="C123" s="19" t="s">
        <v>5</v>
      </c>
      <c r="D123" s="83">
        <v>40</v>
      </c>
      <c r="E123" s="83"/>
      <c r="F123" s="93">
        <f t="shared" ref="F123:F127" si="7">SUM(D123*E123)</f>
        <v>0</v>
      </c>
      <c r="G123" s="56"/>
    </row>
    <row r="124" spans="1:7" s="33" customFormat="1" x14ac:dyDescent="0.25">
      <c r="A124" s="7" t="s">
        <v>83</v>
      </c>
      <c r="B124" s="55" t="s">
        <v>52</v>
      </c>
      <c r="C124" s="19" t="s">
        <v>5</v>
      </c>
      <c r="D124" s="83">
        <v>1</v>
      </c>
      <c r="E124" s="83"/>
      <c r="F124" s="93">
        <f t="shared" si="7"/>
        <v>0</v>
      </c>
      <c r="G124" s="56"/>
    </row>
    <row r="125" spans="1:7" s="33" customFormat="1" x14ac:dyDescent="0.25">
      <c r="A125" s="7" t="s">
        <v>70</v>
      </c>
      <c r="B125" s="55" t="s">
        <v>100</v>
      </c>
      <c r="C125" s="19" t="s">
        <v>101</v>
      </c>
      <c r="D125" s="83">
        <v>1</v>
      </c>
      <c r="E125" s="83"/>
      <c r="F125" s="93">
        <f t="shared" si="7"/>
        <v>0</v>
      </c>
      <c r="G125" s="56"/>
    </row>
    <row r="126" spans="1:7" s="33" customFormat="1" x14ac:dyDescent="0.25">
      <c r="A126" s="7" t="s">
        <v>103</v>
      </c>
      <c r="B126" s="55" t="s">
        <v>221</v>
      </c>
      <c r="C126" s="19" t="s">
        <v>4</v>
      </c>
      <c r="D126" s="83">
        <v>15</v>
      </c>
      <c r="E126" s="83"/>
      <c r="F126" s="93">
        <f t="shared" si="7"/>
        <v>0</v>
      </c>
      <c r="G126" s="56"/>
    </row>
    <row r="127" spans="1:7" s="33" customFormat="1" x14ac:dyDescent="0.25">
      <c r="A127" s="7" t="s">
        <v>220</v>
      </c>
      <c r="B127" s="55" t="s">
        <v>222</v>
      </c>
      <c r="C127" s="19" t="s">
        <v>4</v>
      </c>
      <c r="D127" s="83">
        <v>35</v>
      </c>
      <c r="E127" s="83"/>
      <c r="F127" s="93">
        <f t="shared" si="7"/>
        <v>0</v>
      </c>
      <c r="G127" s="56"/>
    </row>
    <row r="128" spans="1:7" s="33" customFormat="1" x14ac:dyDescent="0.25">
      <c r="A128" s="7"/>
      <c r="B128" s="56"/>
      <c r="C128" s="57"/>
      <c r="D128" s="16"/>
      <c r="E128" s="74"/>
      <c r="F128" s="96"/>
    </row>
    <row r="129" spans="1:7" s="33" customFormat="1" ht="15.75" thickBot="1" x14ac:dyDescent="0.3">
      <c r="A129" s="8"/>
      <c r="B129" s="9" t="s">
        <v>59</v>
      </c>
      <c r="C129" s="13" t="s">
        <v>31</v>
      </c>
      <c r="D129" s="17"/>
      <c r="E129" s="71"/>
      <c r="F129" s="92">
        <f>SUM(F122:F128)</f>
        <v>0</v>
      </c>
    </row>
    <row r="130" spans="1:7" s="33" customFormat="1" ht="15.75" thickTop="1" x14ac:dyDescent="0.25">
      <c r="B130" s="18"/>
      <c r="C130" s="35"/>
      <c r="D130" s="36"/>
      <c r="E130" s="37"/>
      <c r="F130" s="38"/>
    </row>
    <row r="131" spans="1:7" s="33" customFormat="1" x14ac:dyDescent="0.25">
      <c r="A131" s="107" t="s">
        <v>223</v>
      </c>
      <c r="B131" s="108"/>
      <c r="C131" s="51"/>
      <c r="D131" s="52"/>
      <c r="E131" s="39"/>
      <c r="F131" s="40"/>
    </row>
    <row r="132" spans="1:7" s="33" customFormat="1" ht="30" customHeight="1" x14ac:dyDescent="0.25">
      <c r="A132" s="49" t="s">
        <v>30</v>
      </c>
      <c r="B132" s="50" t="s">
        <v>0</v>
      </c>
      <c r="C132" s="67" t="s">
        <v>1</v>
      </c>
      <c r="D132" s="68" t="s">
        <v>2</v>
      </c>
      <c r="E132" s="65"/>
      <c r="F132" s="66" t="s">
        <v>37</v>
      </c>
      <c r="G132" s="56"/>
    </row>
    <row r="133" spans="1:7" s="33" customFormat="1" x14ac:dyDescent="0.25">
      <c r="A133" s="6"/>
      <c r="B133" s="2"/>
      <c r="C133" s="12"/>
      <c r="D133" s="16"/>
      <c r="E133" s="74"/>
      <c r="F133" s="70"/>
      <c r="G133" s="56"/>
    </row>
    <row r="134" spans="1:7" s="33" customFormat="1" x14ac:dyDescent="0.25">
      <c r="A134" s="7" t="s">
        <v>224</v>
      </c>
      <c r="B134" s="2" t="s">
        <v>113</v>
      </c>
      <c r="C134" s="19" t="s">
        <v>5</v>
      </c>
      <c r="D134" s="83">
        <v>1</v>
      </c>
      <c r="E134" s="83"/>
      <c r="F134" s="93">
        <f>SUM(D134*E134)</f>
        <v>0</v>
      </c>
      <c r="G134" s="56"/>
    </row>
    <row r="135" spans="1:7" s="33" customFormat="1" x14ac:dyDescent="0.25">
      <c r="A135" s="7" t="s">
        <v>225</v>
      </c>
      <c r="B135" s="2" t="s">
        <v>166</v>
      </c>
      <c r="C135" s="19" t="s">
        <v>5</v>
      </c>
      <c r="D135" s="83">
        <v>1</v>
      </c>
      <c r="E135" s="83"/>
      <c r="F135" s="93">
        <f t="shared" ref="F135:F144" si="8">SUM(D135*E135)</f>
        <v>0</v>
      </c>
      <c r="G135" s="56"/>
    </row>
    <row r="136" spans="1:7" s="33" customFormat="1" x14ac:dyDescent="0.25">
      <c r="A136" s="7" t="s">
        <v>226</v>
      </c>
      <c r="B136" s="2" t="s">
        <v>167</v>
      </c>
      <c r="C136" s="19" t="s">
        <v>5</v>
      </c>
      <c r="D136" s="83">
        <v>2</v>
      </c>
      <c r="E136" s="83"/>
      <c r="F136" s="93">
        <f t="shared" si="8"/>
        <v>0</v>
      </c>
      <c r="G136" s="56"/>
    </row>
    <row r="137" spans="1:7" s="33" customFormat="1" x14ac:dyDescent="0.25">
      <c r="A137" s="7" t="s">
        <v>227</v>
      </c>
      <c r="B137" s="2" t="s">
        <v>168</v>
      </c>
      <c r="C137" s="19" t="s">
        <v>5</v>
      </c>
      <c r="D137" s="83">
        <v>1</v>
      </c>
      <c r="E137" s="83"/>
      <c r="F137" s="93">
        <f t="shared" si="8"/>
        <v>0</v>
      </c>
      <c r="G137" s="56"/>
    </row>
    <row r="138" spans="1:7" s="33" customFormat="1" x14ac:dyDescent="0.25">
      <c r="A138" s="7" t="s">
        <v>228</v>
      </c>
      <c r="B138" s="2" t="s">
        <v>169</v>
      </c>
      <c r="C138" s="19" t="s">
        <v>5</v>
      </c>
      <c r="D138" s="83">
        <v>4</v>
      </c>
      <c r="E138" s="83"/>
      <c r="F138" s="93">
        <f t="shared" si="8"/>
        <v>0</v>
      </c>
      <c r="G138" s="56"/>
    </row>
    <row r="139" spans="1:7" s="33" customFormat="1" x14ac:dyDescent="0.25">
      <c r="A139" s="7" t="s">
        <v>229</v>
      </c>
      <c r="B139" s="2" t="s">
        <v>170</v>
      </c>
      <c r="C139" s="19" t="s">
        <v>5</v>
      </c>
      <c r="D139" s="83">
        <v>1</v>
      </c>
      <c r="E139" s="83"/>
      <c r="F139" s="93">
        <f t="shared" si="8"/>
        <v>0</v>
      </c>
      <c r="G139" s="56"/>
    </row>
    <row r="140" spans="1:7" s="33" customFormat="1" x14ac:dyDescent="0.25">
      <c r="A140" s="7" t="s">
        <v>230</v>
      </c>
      <c r="B140" s="2" t="s">
        <v>171</v>
      </c>
      <c r="C140" s="19" t="s">
        <v>5</v>
      </c>
      <c r="D140" s="83">
        <v>1</v>
      </c>
      <c r="E140" s="83"/>
      <c r="F140" s="93">
        <f t="shared" si="8"/>
        <v>0</v>
      </c>
      <c r="G140" s="56"/>
    </row>
    <row r="141" spans="1:7" s="33" customFormat="1" x14ac:dyDescent="0.25">
      <c r="A141" s="7" t="s">
        <v>231</v>
      </c>
      <c r="B141" s="2" t="s">
        <v>172</v>
      </c>
      <c r="C141" s="19" t="s">
        <v>5</v>
      </c>
      <c r="D141" s="83">
        <v>1</v>
      </c>
      <c r="E141" s="83"/>
      <c r="F141" s="93">
        <f t="shared" si="8"/>
        <v>0</v>
      </c>
      <c r="G141" s="56"/>
    </row>
    <row r="142" spans="1:7" s="33" customFormat="1" x14ac:dyDescent="0.25">
      <c r="A142" s="7" t="s">
        <v>232</v>
      </c>
      <c r="B142" s="2" t="s">
        <v>117</v>
      </c>
      <c r="C142" s="19" t="s">
        <v>5</v>
      </c>
      <c r="D142" s="83">
        <v>1</v>
      </c>
      <c r="E142" s="83"/>
      <c r="F142" s="93">
        <f t="shared" si="8"/>
        <v>0</v>
      </c>
      <c r="G142" s="56"/>
    </row>
    <row r="143" spans="1:7" s="33" customFormat="1" x14ac:dyDescent="0.25">
      <c r="A143" s="7" t="s">
        <v>233</v>
      </c>
      <c r="B143" s="2" t="s">
        <v>173</v>
      </c>
      <c r="C143" s="19" t="s">
        <v>5</v>
      </c>
      <c r="D143" s="83">
        <v>2</v>
      </c>
      <c r="E143" s="83"/>
      <c r="F143" s="93">
        <f t="shared" si="8"/>
        <v>0</v>
      </c>
      <c r="G143" s="56"/>
    </row>
    <row r="144" spans="1:7" s="33" customFormat="1" x14ac:dyDescent="0.25">
      <c r="A144" s="7" t="s">
        <v>234</v>
      </c>
      <c r="B144" s="2" t="s">
        <v>235</v>
      </c>
      <c r="C144" s="19" t="s">
        <v>5</v>
      </c>
      <c r="D144" s="83">
        <v>1</v>
      </c>
      <c r="E144" s="83"/>
      <c r="F144" s="93">
        <f t="shared" si="8"/>
        <v>0</v>
      </c>
      <c r="G144" s="56"/>
    </row>
    <row r="145" spans="1:7" s="33" customFormat="1" x14ac:dyDescent="0.25">
      <c r="A145" s="6"/>
      <c r="B145" s="2"/>
      <c r="C145" s="12"/>
      <c r="D145" s="16"/>
      <c r="E145" s="74"/>
      <c r="F145" s="95"/>
      <c r="G145" s="56"/>
    </row>
    <row r="146" spans="1:7" s="33" customFormat="1" ht="15.75" thickBot="1" x14ac:dyDescent="0.3">
      <c r="A146" s="8"/>
      <c r="B146" s="9" t="s">
        <v>236</v>
      </c>
      <c r="C146" s="13" t="s">
        <v>31</v>
      </c>
      <c r="D146" s="17"/>
      <c r="E146" s="71"/>
      <c r="F146" s="92">
        <f>SUM(F134:F145)</f>
        <v>0</v>
      </c>
      <c r="G146" s="56"/>
    </row>
    <row r="147" spans="1:7" s="33" customFormat="1" ht="15.75" thickTop="1" x14ac:dyDescent="0.25">
      <c r="A147" s="45"/>
      <c r="B147" s="46"/>
      <c r="C147" s="45"/>
      <c r="D147" s="47"/>
      <c r="E147" s="74"/>
      <c r="F147" s="96"/>
      <c r="G147" s="56"/>
    </row>
    <row r="148" spans="1:7" s="33" customFormat="1" x14ac:dyDescent="0.25">
      <c r="A148" s="45"/>
      <c r="B148" s="46"/>
      <c r="C148" s="45"/>
      <c r="D148" s="47"/>
      <c r="E148" s="74"/>
      <c r="F148" s="96"/>
      <c r="G148" s="56"/>
    </row>
    <row r="149" spans="1:7" s="33" customFormat="1" x14ac:dyDescent="0.25">
      <c r="A149" s="113" t="s">
        <v>255</v>
      </c>
      <c r="B149" s="114"/>
      <c r="C149" s="84"/>
      <c r="D149" s="85"/>
      <c r="E149" s="86"/>
      <c r="F149" s="97">
        <f>F39+F53+F68+F91+F108+F117+F129+F146</f>
        <v>0</v>
      </c>
      <c r="G149" s="56"/>
    </row>
    <row r="150" spans="1:7" s="33" customFormat="1" x14ac:dyDescent="0.25">
      <c r="A150" s="56"/>
      <c r="B150" s="2"/>
      <c r="C150" s="12"/>
      <c r="D150" s="16"/>
      <c r="E150" s="74"/>
      <c r="F150" s="77"/>
      <c r="G150" s="56"/>
    </row>
    <row r="151" spans="1:7" s="33" customFormat="1" x14ac:dyDescent="0.25">
      <c r="A151" s="107" t="s">
        <v>237</v>
      </c>
      <c r="B151" s="108"/>
      <c r="C151" s="58"/>
      <c r="D151" s="59"/>
      <c r="E151" s="72"/>
      <c r="F151" s="78"/>
      <c r="G151" s="56"/>
    </row>
    <row r="152" spans="1:7" s="33" customFormat="1" ht="30" customHeight="1" x14ac:dyDescent="0.25">
      <c r="A152" s="49" t="s">
        <v>30</v>
      </c>
      <c r="B152" s="50" t="s">
        <v>0</v>
      </c>
      <c r="C152" s="67" t="s">
        <v>1</v>
      </c>
      <c r="D152" s="68" t="s">
        <v>2</v>
      </c>
      <c r="E152" s="65"/>
      <c r="F152" s="66" t="s">
        <v>37</v>
      </c>
      <c r="G152" s="56"/>
    </row>
    <row r="153" spans="1:7" s="33" customFormat="1" x14ac:dyDescent="0.25">
      <c r="A153" s="6"/>
      <c r="B153" s="2"/>
      <c r="C153" s="12"/>
      <c r="D153" s="16"/>
      <c r="E153" s="37"/>
      <c r="F153" s="32"/>
    </row>
    <row r="154" spans="1:7" s="33" customFormat="1" x14ac:dyDescent="0.25">
      <c r="A154" s="7" t="s">
        <v>84</v>
      </c>
      <c r="B154" s="60" t="s">
        <v>90</v>
      </c>
      <c r="C154" s="19" t="s">
        <v>4</v>
      </c>
      <c r="D154" s="20">
        <v>1</v>
      </c>
      <c r="E154" s="20"/>
      <c r="F154" s="91">
        <f>E154*D154</f>
        <v>0</v>
      </c>
    </row>
    <row r="155" spans="1:7" s="33" customFormat="1" x14ac:dyDescent="0.25">
      <c r="A155" s="7" t="s">
        <v>86</v>
      </c>
      <c r="B155" s="60" t="s">
        <v>38</v>
      </c>
      <c r="C155" s="19" t="s">
        <v>4</v>
      </c>
      <c r="D155" s="20">
        <v>1200</v>
      </c>
      <c r="E155" s="20"/>
      <c r="F155" s="91">
        <f t="shared" ref="F155:F158" si="9">E155*D155</f>
        <v>0</v>
      </c>
    </row>
    <row r="156" spans="1:7" s="33" customFormat="1" x14ac:dyDescent="0.25">
      <c r="A156" s="7" t="s">
        <v>87</v>
      </c>
      <c r="B156" s="60" t="s">
        <v>39</v>
      </c>
      <c r="C156" s="19" t="s">
        <v>4</v>
      </c>
      <c r="D156" s="20">
        <v>1200</v>
      </c>
      <c r="E156" s="20"/>
      <c r="F156" s="91">
        <f t="shared" si="9"/>
        <v>0</v>
      </c>
    </row>
    <row r="157" spans="1:7" s="33" customFormat="1" x14ac:dyDescent="0.25">
      <c r="A157" s="7" t="s">
        <v>88</v>
      </c>
      <c r="B157" s="60" t="s">
        <v>91</v>
      </c>
      <c r="C157" s="19" t="s">
        <v>5</v>
      </c>
      <c r="D157" s="20">
        <v>18</v>
      </c>
      <c r="E157" s="20"/>
      <c r="F157" s="91">
        <f t="shared" si="9"/>
        <v>0</v>
      </c>
    </row>
    <row r="158" spans="1:7" s="33" customFormat="1" x14ac:dyDescent="0.25">
      <c r="A158" s="7" t="s">
        <v>89</v>
      </c>
      <c r="B158" s="60" t="s">
        <v>238</v>
      </c>
      <c r="C158" s="19" t="s">
        <v>5</v>
      </c>
      <c r="D158" s="20">
        <v>119</v>
      </c>
      <c r="E158" s="20"/>
      <c r="F158" s="91">
        <f t="shared" si="9"/>
        <v>0</v>
      </c>
    </row>
    <row r="159" spans="1:7" s="33" customFormat="1" x14ac:dyDescent="0.25">
      <c r="A159" s="7"/>
      <c r="B159" s="2"/>
      <c r="C159" s="19"/>
      <c r="D159" s="20"/>
      <c r="E159" s="74"/>
      <c r="F159" s="98"/>
    </row>
    <row r="160" spans="1:7" s="33" customFormat="1" ht="15.75" thickBot="1" x14ac:dyDescent="0.3">
      <c r="A160" s="8"/>
      <c r="B160" s="9" t="s">
        <v>60</v>
      </c>
      <c r="C160" s="13" t="s">
        <v>31</v>
      </c>
      <c r="D160" s="17"/>
      <c r="E160" s="34"/>
      <c r="F160" s="99">
        <f>SUM(F154:F159)</f>
        <v>0</v>
      </c>
    </row>
    <row r="161" spans="1:6" s="33" customFormat="1" ht="15.75" thickTop="1" x14ac:dyDescent="0.25">
      <c r="B161" s="18"/>
      <c r="C161" s="35"/>
      <c r="D161" s="36"/>
      <c r="F161" s="41"/>
    </row>
    <row r="162" spans="1:6" s="33" customFormat="1" x14ac:dyDescent="0.25">
      <c r="A162" s="107" t="s">
        <v>244</v>
      </c>
      <c r="B162" s="108"/>
      <c r="C162" s="58"/>
      <c r="D162" s="59"/>
      <c r="E162" s="43"/>
      <c r="F162" s="42"/>
    </row>
    <row r="163" spans="1:6" s="33" customFormat="1" ht="30" customHeight="1" x14ac:dyDescent="0.25">
      <c r="A163" s="49" t="s">
        <v>30</v>
      </c>
      <c r="B163" s="50" t="s">
        <v>0</v>
      </c>
      <c r="C163" s="67" t="s">
        <v>1</v>
      </c>
      <c r="D163" s="68" t="s">
        <v>2</v>
      </c>
      <c r="E163" s="65"/>
      <c r="F163" s="66" t="s">
        <v>37</v>
      </c>
    </row>
    <row r="164" spans="1:6" s="33" customFormat="1" x14ac:dyDescent="0.25">
      <c r="A164" s="61"/>
      <c r="B164" s="62"/>
      <c r="C164" s="63"/>
      <c r="D164" s="64"/>
      <c r="E164" s="79"/>
      <c r="F164" s="80"/>
    </row>
    <row r="165" spans="1:6" s="33" customFormat="1" x14ac:dyDescent="0.25">
      <c r="A165" s="7" t="s">
        <v>40</v>
      </c>
      <c r="B165" s="60" t="s">
        <v>92</v>
      </c>
      <c r="C165" s="19" t="s">
        <v>4</v>
      </c>
      <c r="D165" s="20">
        <v>1990</v>
      </c>
      <c r="E165" s="56"/>
      <c r="F165" s="91">
        <f>E165*D165</f>
        <v>0</v>
      </c>
    </row>
    <row r="166" spans="1:6" s="33" customFormat="1" x14ac:dyDescent="0.25">
      <c r="A166" s="7" t="s">
        <v>41</v>
      </c>
      <c r="B166" s="60" t="s">
        <v>240</v>
      </c>
      <c r="C166" s="19" t="s">
        <v>5</v>
      </c>
      <c r="D166" s="20">
        <v>25</v>
      </c>
      <c r="E166" s="56"/>
      <c r="F166" s="91">
        <f t="shared" ref="F166:F175" si="10">E166*D166</f>
        <v>0</v>
      </c>
    </row>
    <row r="167" spans="1:6" s="33" customFormat="1" x14ac:dyDescent="0.25">
      <c r="A167" s="7" t="s">
        <v>42</v>
      </c>
      <c r="B167" s="60" t="s">
        <v>239</v>
      </c>
      <c r="C167" s="19" t="s">
        <v>4</v>
      </c>
      <c r="D167" s="20">
        <v>2800</v>
      </c>
      <c r="E167" s="56"/>
      <c r="F167" s="91">
        <f t="shared" si="10"/>
        <v>0</v>
      </c>
    </row>
    <row r="168" spans="1:6" s="33" customFormat="1" x14ac:dyDescent="0.25">
      <c r="A168" s="7" t="s">
        <v>93</v>
      </c>
      <c r="B168" s="60" t="s">
        <v>249</v>
      </c>
      <c r="C168" s="19" t="s">
        <v>4</v>
      </c>
      <c r="D168" s="20">
        <v>119</v>
      </c>
      <c r="E168" s="56"/>
      <c r="F168" s="91">
        <f t="shared" si="10"/>
        <v>0</v>
      </c>
    </row>
    <row r="169" spans="1:6" s="33" customFormat="1" x14ac:dyDescent="0.25">
      <c r="A169" s="7" t="s">
        <v>43</v>
      </c>
      <c r="B169" s="60" t="s">
        <v>61</v>
      </c>
      <c r="C169" s="19" t="s">
        <v>4</v>
      </c>
      <c r="D169" s="20">
        <v>685</v>
      </c>
      <c r="E169" s="56"/>
      <c r="F169" s="91">
        <f t="shared" si="10"/>
        <v>0</v>
      </c>
    </row>
    <row r="170" spans="1:6" s="33" customFormat="1" x14ac:dyDescent="0.25">
      <c r="A170" s="7" t="s">
        <v>245</v>
      </c>
      <c r="B170" s="60" t="s">
        <v>241</v>
      </c>
      <c r="C170" s="19" t="s">
        <v>5</v>
      </c>
      <c r="D170" s="20">
        <v>1</v>
      </c>
      <c r="E170" s="56"/>
      <c r="F170" s="91">
        <f t="shared" si="10"/>
        <v>0</v>
      </c>
    </row>
    <row r="171" spans="1:6" s="33" customFormat="1" x14ac:dyDescent="0.25">
      <c r="A171" s="7" t="s">
        <v>246</v>
      </c>
      <c r="B171" s="56" t="s">
        <v>242</v>
      </c>
      <c r="C171" s="19" t="s">
        <v>5</v>
      </c>
      <c r="D171" s="20">
        <v>1</v>
      </c>
      <c r="E171" s="56"/>
      <c r="F171" s="91">
        <f t="shared" si="10"/>
        <v>0</v>
      </c>
    </row>
    <row r="172" spans="1:6" s="33" customFormat="1" x14ac:dyDescent="0.25">
      <c r="A172" s="7" t="s">
        <v>247</v>
      </c>
      <c r="B172" s="2" t="s">
        <v>44</v>
      </c>
      <c r="C172" s="19" t="s">
        <v>5</v>
      </c>
      <c r="D172" s="20">
        <v>1</v>
      </c>
      <c r="E172" s="56"/>
      <c r="F172" s="91">
        <f t="shared" si="10"/>
        <v>0</v>
      </c>
    </row>
    <row r="173" spans="1:6" s="33" customFormat="1" x14ac:dyDescent="0.25">
      <c r="A173" s="7" t="s">
        <v>248</v>
      </c>
      <c r="B173" s="2" t="s">
        <v>243</v>
      </c>
      <c r="C173" s="19" t="s">
        <v>5</v>
      </c>
      <c r="D173" s="20">
        <v>1</v>
      </c>
      <c r="E173" s="56"/>
      <c r="F173" s="91">
        <f t="shared" si="10"/>
        <v>0</v>
      </c>
    </row>
    <row r="174" spans="1:6" s="33" customFormat="1" x14ac:dyDescent="0.25">
      <c r="A174" s="7" t="s">
        <v>252</v>
      </c>
      <c r="B174" s="2" t="s">
        <v>250</v>
      </c>
      <c r="C174" s="19" t="s">
        <v>4</v>
      </c>
      <c r="D174" s="20">
        <v>50</v>
      </c>
      <c r="E174" s="56"/>
      <c r="F174" s="91">
        <f t="shared" si="10"/>
        <v>0</v>
      </c>
    </row>
    <row r="175" spans="1:6" s="33" customFormat="1" x14ac:dyDescent="0.25">
      <c r="A175" s="7" t="s">
        <v>253</v>
      </c>
      <c r="B175" s="2" t="s">
        <v>251</v>
      </c>
      <c r="C175" s="19" t="s">
        <v>5</v>
      </c>
      <c r="D175" s="20">
        <v>1</v>
      </c>
      <c r="E175" s="56"/>
      <c r="F175" s="91">
        <f t="shared" si="10"/>
        <v>0</v>
      </c>
    </row>
    <row r="176" spans="1:6" s="33" customFormat="1" x14ac:dyDescent="0.25">
      <c r="A176" s="7"/>
      <c r="B176" s="2"/>
      <c r="C176" s="19"/>
      <c r="D176" s="20"/>
      <c r="E176" s="56"/>
      <c r="F176" s="91"/>
    </row>
    <row r="177" spans="1:7" s="33" customFormat="1" ht="15.75" thickBot="1" x14ac:dyDescent="0.3">
      <c r="A177" s="8"/>
      <c r="B177" s="9" t="s">
        <v>62</v>
      </c>
      <c r="C177" s="13" t="s">
        <v>31</v>
      </c>
      <c r="D177" s="17"/>
      <c r="E177" s="81"/>
      <c r="F177" s="99">
        <f>SUM(F165:F176)</f>
        <v>0</v>
      </c>
    </row>
    <row r="178" spans="1:7" s="33" customFormat="1" ht="15.75" thickTop="1" x14ac:dyDescent="0.25">
      <c r="B178" s="18"/>
      <c r="C178" s="35"/>
      <c r="D178" s="36"/>
      <c r="E178" s="56"/>
      <c r="F178" s="77"/>
    </row>
    <row r="179" spans="1:7" s="33" customFormat="1" x14ac:dyDescent="0.25">
      <c r="A179" s="107" t="s">
        <v>254</v>
      </c>
      <c r="B179" s="108"/>
      <c r="C179" s="58"/>
      <c r="D179" s="59"/>
      <c r="E179" s="82"/>
      <c r="F179" s="78"/>
    </row>
    <row r="180" spans="1:7" s="33" customFormat="1" ht="30" customHeight="1" x14ac:dyDescent="0.25">
      <c r="A180" s="49" t="s">
        <v>30</v>
      </c>
      <c r="B180" s="50" t="s">
        <v>0</v>
      </c>
      <c r="C180" s="67" t="s">
        <v>1</v>
      </c>
      <c r="D180" s="68" t="s">
        <v>2</v>
      </c>
      <c r="E180" s="65" t="s">
        <v>49</v>
      </c>
      <c r="F180" s="66" t="s">
        <v>37</v>
      </c>
    </row>
    <row r="181" spans="1:7" s="33" customFormat="1" x14ac:dyDescent="0.25">
      <c r="A181" s="6"/>
      <c r="B181" s="2"/>
      <c r="C181" s="12"/>
      <c r="D181" s="16"/>
      <c r="E181" s="56"/>
      <c r="F181" s="80"/>
    </row>
    <row r="182" spans="1:7" s="33" customFormat="1" x14ac:dyDescent="0.25">
      <c r="A182" s="7" t="s">
        <v>95</v>
      </c>
      <c r="B182" s="60" t="s">
        <v>45</v>
      </c>
      <c r="C182" s="19" t="s">
        <v>5</v>
      </c>
      <c r="D182" s="20">
        <v>1</v>
      </c>
      <c r="E182" s="56"/>
      <c r="F182" s="91">
        <f>E182*D182</f>
        <v>0</v>
      </c>
    </row>
    <row r="183" spans="1:7" s="33" customFormat="1" x14ac:dyDescent="0.25">
      <c r="A183" s="7" t="s">
        <v>96</v>
      </c>
      <c r="B183" s="60" t="s">
        <v>46</v>
      </c>
      <c r="C183" s="19" t="s">
        <v>5</v>
      </c>
      <c r="D183" s="20">
        <v>1</v>
      </c>
      <c r="E183" s="56"/>
      <c r="F183" s="91">
        <f t="shared" ref="F183:F186" si="11">E183*D183</f>
        <v>0</v>
      </c>
    </row>
    <row r="184" spans="1:7" s="33" customFormat="1" x14ac:dyDescent="0.25">
      <c r="A184" s="7" t="s">
        <v>97</v>
      </c>
      <c r="B184" s="60" t="s">
        <v>256</v>
      </c>
      <c r="C184" s="19" t="s">
        <v>5</v>
      </c>
      <c r="D184" s="20">
        <v>1</v>
      </c>
      <c r="E184" s="56"/>
      <c r="F184" s="91">
        <f t="shared" si="11"/>
        <v>0</v>
      </c>
    </row>
    <row r="185" spans="1:7" s="33" customFormat="1" x14ac:dyDescent="0.25">
      <c r="A185" s="7" t="s">
        <v>98</v>
      </c>
      <c r="B185" s="60" t="s">
        <v>47</v>
      </c>
      <c r="C185" s="19" t="s">
        <v>5</v>
      </c>
      <c r="D185" s="20">
        <v>1</v>
      </c>
      <c r="E185" s="56"/>
      <c r="F185" s="91">
        <f t="shared" si="11"/>
        <v>0</v>
      </c>
    </row>
    <row r="186" spans="1:7" s="33" customFormat="1" x14ac:dyDescent="0.25">
      <c r="A186" s="7" t="s">
        <v>99</v>
      </c>
      <c r="B186" s="60" t="s">
        <v>48</v>
      </c>
      <c r="C186" s="19" t="s">
        <v>50</v>
      </c>
      <c r="D186" s="20">
        <v>1</v>
      </c>
      <c r="E186" s="56"/>
      <c r="F186" s="91">
        <f t="shared" si="11"/>
        <v>0</v>
      </c>
    </row>
    <row r="187" spans="1:7" s="33" customFormat="1" x14ac:dyDescent="0.25">
      <c r="A187" s="6"/>
      <c r="B187" s="2"/>
      <c r="C187" s="12"/>
      <c r="D187" s="16"/>
      <c r="E187" s="56"/>
      <c r="F187" s="98"/>
    </row>
    <row r="188" spans="1:7" s="33" customFormat="1" ht="15.75" thickBot="1" x14ac:dyDescent="0.3">
      <c r="A188" s="8"/>
      <c r="B188" s="9" t="s">
        <v>94</v>
      </c>
      <c r="C188" s="13" t="s">
        <v>31</v>
      </c>
      <c r="D188" s="17"/>
      <c r="E188" s="44"/>
      <c r="F188" s="91">
        <f>SUM(F182:F187)</f>
        <v>0</v>
      </c>
    </row>
    <row r="189" spans="1:7" s="33" customFormat="1" ht="15.75" thickTop="1" x14ac:dyDescent="0.25">
      <c r="B189" s="18"/>
      <c r="C189" s="35"/>
      <c r="D189" s="36"/>
      <c r="F189" s="100"/>
    </row>
    <row r="190" spans="1:7" s="33" customFormat="1" x14ac:dyDescent="0.25">
      <c r="A190" s="105" t="s">
        <v>257</v>
      </c>
      <c r="B190" s="106"/>
      <c r="C190" s="87"/>
      <c r="D190" s="88"/>
      <c r="E190" s="89"/>
      <c r="F190" s="101">
        <f>SUM(F188,F177,F160)</f>
        <v>0</v>
      </c>
      <c r="G190" s="56"/>
    </row>
    <row r="191" spans="1:7" x14ac:dyDescent="0.25">
      <c r="F191" s="102"/>
    </row>
    <row r="192" spans="1:7" x14ac:dyDescent="0.25">
      <c r="B192" s="90" t="s">
        <v>260</v>
      </c>
      <c r="F192" s="103">
        <f>F190+F149</f>
        <v>0</v>
      </c>
    </row>
    <row r="193" spans="2:6" x14ac:dyDescent="0.25">
      <c r="B193" s="90" t="s">
        <v>262</v>
      </c>
      <c r="F193" s="103">
        <f>F192*0.23</f>
        <v>0</v>
      </c>
    </row>
    <row r="194" spans="2:6" x14ac:dyDescent="0.25">
      <c r="B194" s="90" t="s">
        <v>263</v>
      </c>
      <c r="F194" s="103">
        <f>F193+F192</f>
        <v>0</v>
      </c>
    </row>
  </sheetData>
  <mergeCells count="18">
    <mergeCell ref="A190:B190"/>
    <mergeCell ref="A162:B162"/>
    <mergeCell ref="A179:B179"/>
    <mergeCell ref="A10:B10"/>
    <mergeCell ref="A55:B55"/>
    <mergeCell ref="A70:B70"/>
    <mergeCell ref="A151:B151"/>
    <mergeCell ref="A93:B93"/>
    <mergeCell ref="A110:B110"/>
    <mergeCell ref="A119:B119"/>
    <mergeCell ref="A131:B131"/>
    <mergeCell ref="A41:B41"/>
    <mergeCell ref="A149:B149"/>
    <mergeCell ref="A4:B4"/>
    <mergeCell ref="A5:B5"/>
    <mergeCell ref="A6:B6"/>
    <mergeCell ref="A7:B7"/>
    <mergeCell ref="A8:B8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výmer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PROJEKTY</dc:creator>
  <cp:lastModifiedBy>Kováč Dalibor, Ing.</cp:lastModifiedBy>
  <cp:lastPrinted>2020-08-20T16:21:29Z</cp:lastPrinted>
  <dcterms:created xsi:type="dcterms:W3CDTF">2017-04-27T07:13:18Z</dcterms:created>
  <dcterms:modified xsi:type="dcterms:W3CDTF">2025-04-14T08:08:55Z</dcterms:modified>
</cp:coreProperties>
</file>